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75" windowHeight="9975" activeTab="0"/>
  </bookViews>
  <sheets>
    <sheet name="btg 2012" sheetId="1" r:id="rId1"/>
  </sheets>
  <externalReferences>
    <externalReference r:id="rId4"/>
    <externalReference r:id="rId5"/>
  </externalReferences>
  <definedNames>
    <definedName name="_xlnm._FilterDatabase" localSheetId="0" hidden="1">'btg 2012'!$A$1:$L$127</definedName>
    <definedName name="beruh">'[1]4.1. táj.'!#REF!</definedName>
    <definedName name="intézmények" localSheetId="0">'[1]4.1. táj.'!#REF!</definedName>
    <definedName name="intézmények">'[1]4.1. táj.'!#REF!</definedName>
    <definedName name="intézmények_1">'[2]4.1. táj.'!#REF!</definedName>
    <definedName name="_xlnm.Print_Area" localSheetId="0">'btg 2012'!$A$1:$Z$40</definedName>
  </definedNames>
  <calcPr fullCalcOnLoad="1"/>
</workbook>
</file>

<file path=xl/sharedStrings.xml><?xml version="1.0" encoding="utf-8"?>
<sst xmlns="http://schemas.openxmlformats.org/spreadsheetml/2006/main" count="212" uniqueCount="105">
  <si>
    <t>Kisvízfolyások karbantartása, tisztítása (nyílt)</t>
  </si>
  <si>
    <t>Állami közutak melletti árok, csatorna tisztítás, javítás</t>
  </si>
  <si>
    <t>Rácsos átereszek és kapcsolódó árkok karbantartása</t>
  </si>
  <si>
    <t>Korlátok, kresztáblák karbantartása, felújítása, útburkolati jelek felfestése</t>
  </si>
  <si>
    <t>Utcabútorok és virágládák  karbantartása</t>
  </si>
  <si>
    <t>Elszáradt, elöregedett fák gallyazása, ifjítása,  közművezetékek (elektromos vezetékek) kiszabadítása, idős fák ápolása</t>
  </si>
  <si>
    <t>Erdőfenntartás költségei, tanösvényének fenntartási munkái</t>
  </si>
  <si>
    <t>Közterületi zöldsávok rendezése</t>
  </si>
  <si>
    <t>Füves területek kaszálása, gondozása a lakótelepen</t>
  </si>
  <si>
    <t xml:space="preserve">Talajcsere, tápanyagozás, műtrágya szórás </t>
  </si>
  <si>
    <t xml:space="preserve">Játszóterek karbantartása, és a kerítések folyamatos gondozása, ellenőrzése  </t>
  </si>
  <si>
    <t>Egynyári, kétnyári és futó muskátli növények telepítése, fenntartása és pótlása</t>
  </si>
  <si>
    <t xml:space="preserve">Fűkaszálás, sövények cseréje, gondozása, útfelület kézi tisztítása </t>
  </si>
  <si>
    <t xml:space="preserve">Virágok, cserjék, gyepesített területek locsolása, tápanyagozása </t>
  </si>
  <si>
    <t>Nyílt vízelvezető árkok rézsű kaszálása</t>
  </si>
  <si>
    <t xml:space="preserve">Önkormányzat tulajdonú ingatlanok, területek  parlagfű írtása </t>
  </si>
  <si>
    <t xml:space="preserve">Lomtalanítás </t>
  </si>
  <si>
    <t>Illegális szemétlerakók folyamatos felszámolása</t>
  </si>
  <si>
    <t>Zöldhulladék szervezett  begyűjtése</t>
  </si>
  <si>
    <t>Hóeltakarítás, síkosságmentesítés</t>
  </si>
  <si>
    <t xml:space="preserve">Veszélyes hulladék begyűjtése </t>
  </si>
  <si>
    <t>Szelektív hulladékgyűjtés</t>
  </si>
  <si>
    <t>Patkány és rágcsáló irtás</t>
  </si>
  <si>
    <t>Locsolóhálózat üzemeltetése (vízdíj nélkül)</t>
  </si>
  <si>
    <t>Járdák, közterületek tisztítása kézi erővel, 350 db szemetes ürítése,  hétvégi takarítás</t>
  </si>
  <si>
    <t xml:space="preserve">Út tisztítása, locsolása munkagépekkel </t>
  </si>
  <si>
    <t>Nyílt vízelvezető árkok tisztítása, hordalékfogók takarítása</t>
  </si>
  <si>
    <t>Közterületi parkok gondozása,  fenntartása, zászlózás</t>
  </si>
  <si>
    <t>melléklet szám</t>
  </si>
  <si>
    <t>melléklet-ben sorszám</t>
  </si>
  <si>
    <t>BTG azonosító</t>
  </si>
  <si>
    <t>Elemi előirányzat</t>
  </si>
  <si>
    <t>kód 2012.</t>
  </si>
  <si>
    <t xml:space="preserve">iroda kód 2012. </t>
  </si>
  <si>
    <t>Szakfeldat-szám (7 szjegyű)</t>
  </si>
  <si>
    <t>főkönyv</t>
  </si>
  <si>
    <t>Felelős iroda</t>
  </si>
  <si>
    <t>72/2012 ökt határozattal elfogadott btg közszolg sz. 4. mód  szerint</t>
  </si>
  <si>
    <t xml:space="preserve">szerz. összege a  módosításokkal </t>
  </si>
  <si>
    <t>Szerződés szám</t>
  </si>
  <si>
    <t>4/c</t>
  </si>
  <si>
    <t>1.1</t>
  </si>
  <si>
    <t xml:space="preserve">Városépítési Iroda - BTG </t>
  </si>
  <si>
    <t>S 12</t>
  </si>
  <si>
    <t>1.2</t>
  </si>
  <si>
    <t>1.3</t>
  </si>
  <si>
    <t>1.4</t>
  </si>
  <si>
    <t>1.5</t>
  </si>
  <si>
    <t>1.6</t>
  </si>
  <si>
    <t xml:space="preserve"> 1.7</t>
  </si>
  <si>
    <t>2007-2011 ig  telepített fák gondozása, és öntözése</t>
  </si>
  <si>
    <t xml:space="preserve"> 1.8</t>
  </si>
  <si>
    <t xml:space="preserve"> 1.9</t>
  </si>
  <si>
    <t xml:space="preserve"> 1.10</t>
  </si>
  <si>
    <t xml:space="preserve">Közterületi növények permetezése, gyomírtás </t>
  </si>
  <si>
    <t xml:space="preserve"> 1.11</t>
  </si>
  <si>
    <t xml:space="preserve"> 1.12</t>
  </si>
  <si>
    <t xml:space="preserve"> 1.13</t>
  </si>
  <si>
    <t xml:space="preserve"> 1.14</t>
  </si>
  <si>
    <t xml:space="preserve">Intézményi udvari játszótéri eszközök karb. Ell. BTG  </t>
  </si>
  <si>
    <t xml:space="preserve"> 1.15</t>
  </si>
  <si>
    <t xml:space="preserve"> 2.1</t>
  </si>
  <si>
    <t xml:space="preserve"> 2.2</t>
  </si>
  <si>
    <t xml:space="preserve"> 2.3</t>
  </si>
  <si>
    <t xml:space="preserve"> 2.4</t>
  </si>
  <si>
    <t xml:space="preserve">Vasúti aluljáró takarítása,buszmegállók,szelektív szigetek folyamatos takarítása </t>
  </si>
  <si>
    <t xml:space="preserve"> 2.5</t>
  </si>
  <si>
    <t xml:space="preserve"> 2.6</t>
  </si>
  <si>
    <t xml:space="preserve">Szúnyog gyérítés 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</si>
  <si>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</si>
  <si>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</si>
  <si>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</si>
  <si>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</si>
  <si>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</si>
  <si>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</si>
  <si>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</si>
  <si>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>Kutya ürülékgyűjtő tartályok takarítása, ürítése és a belevaló zsákok biztosítása</t>
  </si>
  <si>
    <t xml:space="preserve"> 2.15</t>
  </si>
  <si>
    <t>4/a</t>
  </si>
  <si>
    <t xml:space="preserve"> 3.1</t>
  </si>
  <si>
    <t xml:space="preserve"> 3.2</t>
  </si>
  <si>
    <t>Kátyúzás /utcák, utak</t>
  </si>
  <si>
    <t xml:space="preserve"> 3.3</t>
  </si>
  <si>
    <t xml:space="preserve">Út és szegélyjavítások </t>
  </si>
  <si>
    <t xml:space="preserve"> 3.4</t>
  </si>
  <si>
    <t xml:space="preserve"> 3.5</t>
  </si>
  <si>
    <t xml:space="preserve"> 3.6</t>
  </si>
  <si>
    <t xml:space="preserve"> 3.7</t>
  </si>
  <si>
    <t xml:space="preserve">Zárt csapadékvíz hálózat víznyelőinak, aknáinak tisztítási, javítási munkái </t>
  </si>
  <si>
    <t>kifizetés összege</t>
  </si>
  <si>
    <t>kifizetés dátuma</t>
  </si>
  <si>
    <t>kód 2011</t>
  </si>
  <si>
    <t xml:space="preserve">iroda kód 2011 </t>
  </si>
  <si>
    <t xml:space="preserve"> 2012. évi előirányzat eFt </t>
  </si>
  <si>
    <t xml:space="preserve">5. sz. mód </t>
  </si>
  <si>
    <t>278/2012 ökt h 6. sz. mód</t>
  </si>
  <si>
    <t xml:space="preserve">8 mód … sz. határozat mód </t>
  </si>
  <si>
    <t xml:space="preserve">9. mód </t>
  </si>
  <si>
    <t xml:space="preserve">10. mód </t>
  </si>
  <si>
    <t xml:space="preserve">11. mód </t>
  </si>
  <si>
    <t>4/e</t>
  </si>
  <si>
    <t>7.</t>
  </si>
  <si>
    <t xml:space="preserve"> 2.14</t>
  </si>
  <si>
    <r>
      <t>7. MÓD 3</t>
    </r>
    <r>
      <rPr>
        <b/>
        <u val="single"/>
        <sz val="10"/>
        <rFont val="Arial"/>
        <family val="2"/>
      </rPr>
      <t>14/2012 ÖKT</t>
    </r>
    <r>
      <rPr>
        <b/>
        <sz val="10"/>
        <rFont val="Arial"/>
        <family val="2"/>
      </rPr>
      <t xml:space="preserve"> + SAJÁT HATÁSKÖR 1-2-3</t>
    </r>
  </si>
  <si>
    <t>KÖZSZOLGÁLATI KERETSZERZŐDÉS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</si>
</sst>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#,##0.0000"/>
    <numFmt numFmtId="190" formatCode="_-* #,##0.0\ _F_t_-;\-* #,##0.0\ _F_t_-;_-* &quot;-&quot;?\ _F_t_-;_-@_-"/>
    <numFmt numFmtId="191" formatCode="#,##0.0_ ;\-#,##0.0\ "/>
    <numFmt numFmtId="192" formatCode="#,##0.00_ ;\-#,##0.00\ "/>
    <numFmt numFmtId="193" formatCode="&quot;H-&quot;0000"/>
    <numFmt numFmtId="194" formatCode="0.000000000"/>
    <numFmt numFmtId="195" formatCode="0.00000000"/>
    <numFmt numFmtId="196" formatCode="0.0000000"/>
    <numFmt numFmtId="197" formatCode="0.000000"/>
    <numFmt numFmtId="198" formatCode="#,##0.000_ ;\-#,##0.000\ 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_-* #,##0.0\ &quot;Ft&quot;_-;\-* #,##0.0\ &quot;Ft&quot;_-;_-* &quot;-&quot;??\ &quot;Ft&quot;_-;_-@_-"/>
    <numFmt numFmtId="208" formatCode="_-* #,##0\ &quot;Ft&quot;_-;\-* #,##0\ &quot;Ft&quot;_-;_-* &quot;-&quot;??\ &quot;Ft&quot;_-;_-@_-"/>
    <numFmt numFmtId="209" formatCode="0;[Red]0"/>
    <numFmt numFmtId="210" formatCode="0.00000%"/>
    <numFmt numFmtId="211" formatCode="[$-F400]h:mm:ss\ AM/PM"/>
    <numFmt numFmtId="212" formatCode="#,##0.00\ [$€-1];[Red]\-#,##0.00\ [$€-1]"/>
    <numFmt numFmtId="213" formatCode="#,##0\ [$€-1];[Red]\-#,##0\ [$€-1]"/>
    <numFmt numFmtId="214" formatCode="0_ ;\-0\ "/>
    <numFmt numFmtId="215" formatCode="#,##0_ ;[Red]\-#,##0\ "/>
    <numFmt numFmtId="216" formatCode="yyyy/mm/dd;@"/>
    <numFmt numFmtId="217" formatCode="#,##0.00\ _F_t;[Red]#,##0.00\ _F_t"/>
    <numFmt numFmtId="218" formatCode="#,##0.0\ _F_t;[Red]#,##0.0\ _F_t"/>
    <numFmt numFmtId="219" formatCode="#,##0\ _F_t;[Red]#,##0\ _F_t"/>
    <numFmt numFmtId="220" formatCode="_-* #,##0.0000\ _F_t_-;\-* #,##0.0000\ _F_t_-;_-* &quot;-&quot;????\ _F_t_-;_-@_-"/>
    <numFmt numFmtId="221" formatCode="_-* #,##0.000000\ _F_t_-;\-* #,##0.000000\ _F_t_-;_-* &quot;-&quot;??????\ _F_t_-;_-@_-"/>
    <numFmt numFmtId="222" formatCode="_-* #,##0.00000\ _F_t_-;\-* #,##0.00000\ _F_t_-;_-* &quot;-&quot;?????\ _F_t_-;_-@_-"/>
    <numFmt numFmtId="223" formatCode="[$-40E]yyyy/\ mmmm\ d\.;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0"/>
      <name val="Mang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5" fillId="0" borderId="10" xfId="57" applyFont="1" applyFill="1" applyBorder="1" applyAlignment="1">
      <alignment horizontal="center" wrapText="1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3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0" xfId="57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horizontal="center" wrapText="1"/>
      <protection/>
    </xf>
    <xf numFmtId="4" fontId="0" fillId="24" borderId="10" xfId="57" applyNumberFormat="1" applyFont="1" applyFill="1" applyBorder="1" applyAlignment="1">
      <alignment horizontal="center" wrapText="1"/>
      <protection/>
    </xf>
    <xf numFmtId="49" fontId="0" fillId="24" borderId="10" xfId="57" applyNumberFormat="1" applyFont="1" applyFill="1" applyBorder="1" applyAlignment="1">
      <alignment horizontal="center" vertical="center"/>
      <protection/>
    </xf>
    <xf numFmtId="0" fontId="0" fillId="24" borderId="10" xfId="56" applyFont="1" applyFill="1" applyBorder="1" applyAlignment="1">
      <alignment horizontal="left" vertical="center" wrapText="1" indent="1"/>
      <protection/>
    </xf>
    <xf numFmtId="1" fontId="21" fillId="24" borderId="10" xfId="57" applyNumberFormat="1" applyFont="1" applyFill="1" applyBorder="1" applyAlignment="1">
      <alignment horizontal="right" vertical="center" indent="1"/>
      <protection/>
    </xf>
    <xf numFmtId="3" fontId="21" fillId="24" borderId="10" xfId="57" applyNumberFormat="1" applyFont="1" applyFill="1" applyBorder="1" applyAlignment="1">
      <alignment horizontal="right" vertical="center" indent="1"/>
      <protection/>
    </xf>
    <xf numFmtId="1" fontId="0" fillId="24" borderId="10" xfId="57" applyNumberFormat="1" applyFont="1" applyFill="1" applyBorder="1" applyAlignment="1">
      <alignment horizontal="right" vertical="center" indent="1"/>
      <protection/>
    </xf>
    <xf numFmtId="0" fontId="0" fillId="24" borderId="10" xfId="58" applyFont="1" applyFill="1" applyBorder="1" applyAlignment="1">
      <alignment horizontal="center" vertical="center" wrapText="1"/>
      <protection/>
    </xf>
    <xf numFmtId="3" fontId="21" fillId="0" borderId="10" xfId="57" applyNumberFormat="1" applyFont="1" applyFill="1" applyBorder="1" applyAlignment="1">
      <alignment horizontal="right" vertical="center" indent="1"/>
      <protection/>
    </xf>
    <xf numFmtId="3" fontId="25" fillId="0" borderId="10" xfId="57" applyNumberFormat="1" applyFont="1" applyFill="1" applyBorder="1" applyAlignment="1">
      <alignment horizontal="right" vertical="center" indent="1"/>
      <protection/>
    </xf>
    <xf numFmtId="3" fontId="21" fillId="25" borderId="10" xfId="57" applyNumberFormat="1" applyFont="1" applyFill="1" applyBorder="1" applyAlignment="1">
      <alignment horizontal="right" vertical="center" indent="1"/>
      <protection/>
    </xf>
    <xf numFmtId="3" fontId="21" fillId="26" borderId="10" xfId="57" applyNumberFormat="1" applyFont="1" applyFill="1" applyBorder="1" applyAlignment="1">
      <alignment horizontal="right" vertical="center" indent="1"/>
      <protection/>
    </xf>
    <xf numFmtId="0" fontId="26" fillId="0" borderId="10" xfId="57" applyFont="1" applyFill="1" applyBorder="1" applyAlignment="1">
      <alignment horizontal="right"/>
      <protection/>
    </xf>
    <xf numFmtId="0" fontId="26" fillId="0" borderId="10" xfId="57" applyFont="1" applyFill="1" applyBorder="1" applyAlignment="1">
      <alignment horizontal="left"/>
      <protection/>
    </xf>
    <xf numFmtId="3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24" borderId="10" xfId="58" applyFont="1" applyFill="1" applyBorder="1" applyAlignment="1">
      <alignment horizontal="center" vertical="center"/>
      <protection/>
    </xf>
    <xf numFmtId="3" fontId="27" fillId="24" borderId="10" xfId="57" applyNumberFormat="1" applyFont="1" applyFill="1" applyBorder="1" applyAlignment="1">
      <alignment horizontal="right" vertical="center" indent="1"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22" fillId="0" borderId="10" xfId="57" applyNumberFormat="1" applyFont="1" applyFill="1" applyBorder="1" applyAlignment="1">
      <alignment horizontal="right"/>
      <protection/>
    </xf>
    <xf numFmtId="16" fontId="0" fillId="24" borderId="10" xfId="56" applyNumberFormat="1" applyFont="1" applyFill="1" applyBorder="1" applyAlignment="1">
      <alignment horizontal="left" vertical="center" wrapText="1" indent="1"/>
      <protection/>
    </xf>
    <xf numFmtId="0" fontId="0" fillId="24" borderId="10" xfId="57" applyFont="1" applyFill="1" applyBorder="1" applyAlignment="1">
      <alignment horizontal="center" vertical="center" wrapText="1"/>
      <protection/>
    </xf>
    <xf numFmtId="4" fontId="0" fillId="25" borderId="10" xfId="57" applyNumberFormat="1" applyFont="1" applyFill="1" applyBorder="1" applyAlignment="1">
      <alignment horizontal="center" wrapText="1"/>
      <protection/>
    </xf>
    <xf numFmtId="49" fontId="0" fillId="25" borderId="10" xfId="57" applyNumberFormat="1" applyFont="1" applyFill="1" applyBorder="1" applyAlignment="1">
      <alignment horizontal="center" vertical="center"/>
      <protection/>
    </xf>
    <xf numFmtId="16" fontId="0" fillId="25" borderId="10" xfId="56" applyNumberFormat="1" applyFont="1" applyFill="1" applyBorder="1" applyAlignment="1">
      <alignment horizontal="left" vertical="center" wrapText="1" indent="1"/>
      <protection/>
    </xf>
    <xf numFmtId="0" fontId="0" fillId="25" borderId="10" xfId="56" applyFont="1" applyFill="1" applyBorder="1" applyAlignment="1">
      <alignment horizontal="left" vertical="center" wrapText="1" indent="1"/>
      <protection/>
    </xf>
    <xf numFmtId="1" fontId="21" fillId="25" borderId="10" xfId="57" applyNumberFormat="1" applyFont="1" applyFill="1" applyBorder="1" applyAlignment="1">
      <alignment horizontal="right" vertical="center" indent="1"/>
      <protection/>
    </xf>
    <xf numFmtId="1" fontId="0" fillId="25" borderId="10" xfId="57" applyNumberFormat="1" applyFont="1" applyFill="1" applyBorder="1" applyAlignment="1">
      <alignment horizontal="right" vertical="center" indent="1"/>
      <protection/>
    </xf>
    <xf numFmtId="0" fontId="0" fillId="25" borderId="10" xfId="58" applyFont="1" applyFill="1" applyBorder="1" applyAlignment="1">
      <alignment horizontal="center" vertical="center"/>
      <protection/>
    </xf>
    <xf numFmtId="0" fontId="0" fillId="25" borderId="10" xfId="58" applyFont="1" applyFill="1" applyBorder="1" applyAlignment="1">
      <alignment horizontal="center" vertical="center" wrapText="1"/>
      <protection/>
    </xf>
    <xf numFmtId="3" fontId="27" fillId="0" borderId="10" xfId="57" applyNumberFormat="1" applyFont="1" applyFill="1" applyBorder="1" applyAlignment="1">
      <alignment horizontal="right" vertical="center" indent="1"/>
      <protection/>
    </xf>
    <xf numFmtId="0" fontId="0" fillId="25" borderId="10" xfId="57" applyFont="1" applyFill="1" applyBorder="1" applyAlignment="1">
      <alignment horizontal="center" vertical="center" wrapText="1"/>
      <protection/>
    </xf>
    <xf numFmtId="4" fontId="0" fillId="26" borderId="10" xfId="57" applyNumberFormat="1" applyFont="1" applyFill="1" applyBorder="1" applyAlignment="1">
      <alignment horizontal="center" wrapText="1"/>
      <protection/>
    </xf>
    <xf numFmtId="49" fontId="0" fillId="26" borderId="10" xfId="57" applyNumberFormat="1" applyFont="1" applyFill="1" applyBorder="1" applyAlignment="1">
      <alignment horizontal="center" vertical="center"/>
      <protection/>
    </xf>
    <xf numFmtId="0" fontId="0" fillId="26" borderId="10" xfId="56" applyFont="1" applyFill="1" applyBorder="1" applyAlignment="1">
      <alignment horizontal="left" vertical="center" wrapText="1" indent="1"/>
      <protection/>
    </xf>
    <xf numFmtId="1" fontId="21" fillId="26" borderId="10" xfId="57" applyNumberFormat="1" applyFont="1" applyFill="1" applyBorder="1" applyAlignment="1">
      <alignment horizontal="right" vertical="center" indent="1"/>
      <protection/>
    </xf>
    <xf numFmtId="1" fontId="0" fillId="26" borderId="10" xfId="57" applyNumberFormat="1" applyFont="1" applyFill="1" applyBorder="1" applyAlignment="1">
      <alignment horizontal="right" vertical="center" indent="1"/>
      <protection/>
    </xf>
    <xf numFmtId="0" fontId="0" fillId="26" borderId="10" xfId="58" applyFont="1" applyFill="1" applyBorder="1" applyAlignment="1">
      <alignment horizontal="center" vertical="center" wrapText="1"/>
      <protection/>
    </xf>
    <xf numFmtId="0" fontId="0" fillId="26" borderId="10" xfId="56" applyFont="1" applyFill="1" applyBorder="1" applyAlignment="1">
      <alignment horizontal="left" vertical="center" indent="1"/>
      <protection/>
    </xf>
    <xf numFmtId="0" fontId="0" fillId="26" borderId="10" xfId="58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 applyAlignment="1">
      <alignment horizontal="left"/>
      <protection/>
    </xf>
    <xf numFmtId="3" fontId="0" fillId="0" borderId="0" xfId="57" applyNumberFormat="1" applyFont="1" applyFill="1" applyAlignment="1">
      <alignment horizontal="right"/>
      <protection/>
    </xf>
    <xf numFmtId="3" fontId="25" fillId="0" borderId="0" xfId="57" applyNumberFormat="1" applyFont="1" applyFill="1" applyAlignment="1">
      <alignment horizontal="right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0" fontId="25" fillId="24" borderId="10" xfId="58" applyFont="1" applyFill="1" applyBorder="1" applyAlignment="1">
      <alignment horizontal="center" vertical="center" wrapText="1"/>
      <protection/>
    </xf>
    <xf numFmtId="3" fontId="22" fillId="0" borderId="10" xfId="57" applyNumberFormat="1" applyFont="1" applyFill="1" applyBorder="1" applyAlignment="1">
      <alignment horizontal="right" vertical="center" indent="1"/>
      <protection/>
    </xf>
    <xf numFmtId="0" fontId="25" fillId="24" borderId="10" xfId="58" applyFont="1" applyFill="1" applyBorder="1" applyAlignment="1">
      <alignment horizontal="center" vertical="center"/>
      <protection/>
    </xf>
    <xf numFmtId="3" fontId="27" fillId="25" borderId="10" xfId="57" applyNumberFormat="1" applyFont="1" applyFill="1" applyBorder="1" applyAlignment="1">
      <alignment horizontal="right" vertical="center" indent="1"/>
      <protection/>
    </xf>
    <xf numFmtId="0" fontId="25" fillId="24" borderId="10" xfId="57" applyFont="1" applyFill="1" applyBorder="1" applyAlignment="1">
      <alignment horizontal="center" vertical="center" wrapText="1"/>
      <protection/>
    </xf>
    <xf numFmtId="0" fontId="25" fillId="25" borderId="10" xfId="58" applyFont="1" applyFill="1" applyBorder="1" applyAlignment="1">
      <alignment horizontal="center" vertical="center"/>
      <protection/>
    </xf>
    <xf numFmtId="0" fontId="25" fillId="25" borderId="10" xfId="58" applyFont="1" applyFill="1" applyBorder="1" applyAlignment="1">
      <alignment horizontal="center" vertical="center" wrapText="1"/>
      <protection/>
    </xf>
    <xf numFmtId="0" fontId="25" fillId="25" borderId="10" xfId="57" applyFont="1" applyFill="1" applyBorder="1" applyAlignment="1">
      <alignment horizontal="center" vertical="center" wrapText="1"/>
      <protection/>
    </xf>
    <xf numFmtId="0" fontId="25" fillId="26" borderId="10" xfId="58" applyFont="1" applyFill="1" applyBorder="1" applyAlignment="1">
      <alignment horizontal="center" vertical="center" wrapText="1"/>
      <protection/>
    </xf>
    <xf numFmtId="0" fontId="25" fillId="26" borderId="10" xfId="57" applyFont="1" applyFill="1" applyBorder="1" applyAlignment="1">
      <alignment horizontal="center" vertical="center"/>
      <protection/>
    </xf>
    <xf numFmtId="0" fontId="25" fillId="26" borderId="10" xfId="58" applyFont="1" applyFill="1" applyBorder="1" applyAlignment="1">
      <alignment horizontal="center" vertical="center"/>
      <protection/>
    </xf>
    <xf numFmtId="14" fontId="21" fillId="24" borderId="10" xfId="57" applyNumberFormat="1" applyFont="1" applyFill="1" applyBorder="1" applyAlignment="1">
      <alignment horizontal="right" vertical="center" indent="1"/>
      <protection/>
    </xf>
    <xf numFmtId="14" fontId="21" fillId="25" borderId="10" xfId="57" applyNumberFormat="1" applyFont="1" applyFill="1" applyBorder="1" applyAlignment="1">
      <alignment horizontal="right" vertical="center" indent="1"/>
      <protection/>
    </xf>
    <xf numFmtId="14" fontId="21" fillId="26" borderId="10" xfId="57" applyNumberFormat="1" applyFont="1" applyFill="1" applyBorder="1" applyAlignment="1">
      <alignment horizontal="right" vertical="center" indent="1"/>
      <protection/>
    </xf>
    <xf numFmtId="14" fontId="21" fillId="0" borderId="10" xfId="57" applyNumberFormat="1" applyFont="1" applyFill="1" applyBorder="1" applyAlignment="1">
      <alignment horizontal="right" vertical="center" indent="1"/>
      <protection/>
    </xf>
    <xf numFmtId="4" fontId="21" fillId="0" borderId="0" xfId="57" applyNumberFormat="1" applyFont="1" applyFill="1">
      <alignment/>
      <protection/>
    </xf>
    <xf numFmtId="0" fontId="10" fillId="0" borderId="11" xfId="43" applyFill="1" applyBorder="1" applyAlignment="1">
      <alignment horizontal="center" vertical="center" wrapText="1"/>
    </xf>
    <xf numFmtId="0" fontId="10" fillId="0" borderId="12" xfId="43" applyFill="1" applyBorder="1" applyAlignment="1">
      <alignment horizontal="center" vertical="center" wrapText="1"/>
    </xf>
    <xf numFmtId="0" fontId="10" fillId="0" borderId="13" xfId="43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4a-g mellékletek_btg kzöszolg sz. 2012+1+2 +3+4+5+6+7 mód" xfId="56"/>
    <cellStyle name="Normál_módosított előirányzatokhoz_btg kzöszolg sz. 2012+1+2 +3+4+5+6+7 mód" xfId="57"/>
    <cellStyle name="Normál_Munkafüzet5_btg kzöszolg sz. 2012+1+2 +3+4+5+6+7 mód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_1_ táj_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aors.hu/index.php?module=docs&amp;action=getfile&amp;id=333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>
    <tabColor indexed="24"/>
  </sheetPr>
  <dimension ref="A1:AB40"/>
  <sheetViews>
    <sheetView tabSelected="1" view="pageBreakPreview" zoomScale="80" zoomScaleNormal="80" zoomScaleSheetLayoutView="80" workbookViewId="0" topLeftCell="A1">
      <selection activeCell="C2" sqref="C2:Z2"/>
    </sheetView>
  </sheetViews>
  <sheetFormatPr defaultColWidth="9.140625" defaultRowHeight="12.75"/>
  <cols>
    <col min="1" max="1" width="11.140625" style="50" customWidth="1"/>
    <col min="2" max="2" width="11.8515625" style="50" customWidth="1"/>
    <col min="3" max="3" width="9.28125" style="51" bestFit="1" customWidth="1"/>
    <col min="4" max="4" width="55.421875" style="51" customWidth="1"/>
    <col min="5" max="5" width="13.7109375" style="50" customWidth="1"/>
    <col min="6" max="6" width="9.8515625" style="50" customWidth="1"/>
    <col min="7" max="7" width="9.421875" style="50" hidden="1" customWidth="1"/>
    <col min="8" max="8" width="6.140625" style="50" hidden="1" customWidth="1"/>
    <col min="9" max="9" width="11.7109375" style="50" hidden="1" customWidth="1"/>
    <col min="10" max="10" width="9.57421875" style="50" hidden="1" customWidth="1"/>
    <col min="11" max="11" width="34.57421875" style="50" hidden="1" customWidth="1"/>
    <col min="12" max="12" width="15.421875" style="52" hidden="1" customWidth="1"/>
    <col min="13" max="13" width="14.140625" style="52" customWidth="1"/>
    <col min="14" max="14" width="14.00390625" style="53" hidden="1" customWidth="1"/>
    <col min="15" max="15" width="11.00390625" style="53" hidden="1" customWidth="1"/>
    <col min="16" max="16" width="15.421875" style="52" hidden="1" customWidth="1"/>
    <col min="17" max="21" width="12.140625" style="52" hidden="1" customWidth="1"/>
    <col min="22" max="22" width="15.421875" style="53" customWidth="1"/>
    <col min="23" max="23" width="6.00390625" style="22" customWidth="1"/>
    <col min="24" max="24" width="9.00390625" style="22" customWidth="1"/>
    <col min="25" max="26" width="15.421875" style="53" customWidth="1"/>
    <col min="27" max="27" width="13.57421875" style="22" customWidth="1"/>
    <col min="28" max="28" width="12.57421875" style="22" customWidth="1"/>
    <col min="29" max="43" width="9.140625" style="22" customWidth="1"/>
    <col min="44" max="44" width="12.57421875" style="22" bestFit="1" customWidth="1"/>
    <col min="45" max="16384" width="9.140625" style="22" customWidth="1"/>
  </cols>
  <sheetData>
    <row r="1" spans="1:26" s="7" customFormat="1" ht="69.75" customHeight="1">
      <c r="A1" s="1" t="s">
        <v>28</v>
      </c>
      <c r="B1" s="2" t="s">
        <v>29</v>
      </c>
      <c r="C1" s="2" t="s">
        <v>30</v>
      </c>
      <c r="D1" s="2" t="s">
        <v>31</v>
      </c>
      <c r="E1" s="3" t="s">
        <v>32</v>
      </c>
      <c r="F1" s="3" t="s">
        <v>33</v>
      </c>
      <c r="G1" s="2" t="s">
        <v>91</v>
      </c>
      <c r="H1" s="2" t="s">
        <v>92</v>
      </c>
      <c r="I1" s="2" t="s">
        <v>34</v>
      </c>
      <c r="J1" s="2" t="s">
        <v>35</v>
      </c>
      <c r="K1" s="2" t="s">
        <v>36</v>
      </c>
      <c r="L1" s="54" t="s">
        <v>93</v>
      </c>
      <c r="M1" s="4" t="s">
        <v>37</v>
      </c>
      <c r="N1" s="4" t="s">
        <v>94</v>
      </c>
      <c r="O1" s="4" t="s">
        <v>95</v>
      </c>
      <c r="P1" s="4" t="s">
        <v>103</v>
      </c>
      <c r="Q1" s="4" t="s">
        <v>96</v>
      </c>
      <c r="R1" s="4" t="s">
        <v>97</v>
      </c>
      <c r="S1" s="4" t="s">
        <v>98</v>
      </c>
      <c r="T1" s="4" t="s">
        <v>99</v>
      </c>
      <c r="U1" s="4" t="s">
        <v>99</v>
      </c>
      <c r="V1" s="4" t="s">
        <v>38</v>
      </c>
      <c r="W1" s="5" t="s">
        <v>39</v>
      </c>
      <c r="X1" s="6"/>
      <c r="Y1" s="4" t="s">
        <v>89</v>
      </c>
      <c r="Z1" s="4" t="s">
        <v>90</v>
      </c>
    </row>
    <row r="2" spans="1:26" s="7" customFormat="1" ht="69.75" customHeight="1">
      <c r="A2" s="1"/>
      <c r="B2" s="2"/>
      <c r="C2" s="71" t="s">
        <v>104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</row>
    <row r="3" spans="1:28" ht="15.75">
      <c r="A3" s="8" t="s">
        <v>40</v>
      </c>
      <c r="B3" s="9">
        <v>2</v>
      </c>
      <c r="C3" s="10" t="s">
        <v>41</v>
      </c>
      <c r="D3" s="10" t="s">
        <v>8</v>
      </c>
      <c r="E3" s="11">
        <v>102209</v>
      </c>
      <c r="F3" s="12">
        <v>57</v>
      </c>
      <c r="G3" s="55">
        <v>102220</v>
      </c>
      <c r="H3" s="55">
        <v>95</v>
      </c>
      <c r="I3" s="13">
        <v>8130001</v>
      </c>
      <c r="J3" s="13">
        <v>5532</v>
      </c>
      <c r="K3" s="14" t="s">
        <v>42</v>
      </c>
      <c r="L3" s="56">
        <v>15875</v>
      </c>
      <c r="M3" s="12">
        <v>24800</v>
      </c>
      <c r="N3" s="15"/>
      <c r="O3" s="15"/>
      <c r="P3" s="16"/>
      <c r="Q3" s="16"/>
      <c r="R3" s="17">
        <v>-5000</v>
      </c>
      <c r="S3" s="18">
        <v>-4000</v>
      </c>
      <c r="T3" s="12">
        <v>-1500</v>
      </c>
      <c r="U3" s="12">
        <f>130+270</f>
        <v>400</v>
      </c>
      <c r="V3" s="12">
        <f aca="true" t="shared" si="0" ref="V3:V39">SUM(M3:U3)</f>
        <v>14700</v>
      </c>
      <c r="W3" s="19" t="s">
        <v>43</v>
      </c>
      <c r="X3" s="20">
        <v>342</v>
      </c>
      <c r="Y3" s="12">
        <v>14672158</v>
      </c>
      <c r="Z3" s="66">
        <v>41270</v>
      </c>
      <c r="AA3" s="70"/>
      <c r="AB3" s="21"/>
    </row>
    <row r="4" spans="1:28" ht="15.75">
      <c r="A4" s="8" t="s">
        <v>40</v>
      </c>
      <c r="B4" s="9">
        <v>2</v>
      </c>
      <c r="C4" s="10" t="s">
        <v>44</v>
      </c>
      <c r="D4" s="10" t="s">
        <v>9</v>
      </c>
      <c r="E4" s="11">
        <v>102210</v>
      </c>
      <c r="F4" s="12">
        <v>57</v>
      </c>
      <c r="G4" s="57">
        <v>102221</v>
      </c>
      <c r="H4" s="57">
        <v>95</v>
      </c>
      <c r="I4" s="13">
        <v>8130001</v>
      </c>
      <c r="J4" s="13">
        <v>5532</v>
      </c>
      <c r="K4" s="23" t="s">
        <v>42</v>
      </c>
      <c r="L4" s="56">
        <v>5300</v>
      </c>
      <c r="M4" s="12">
        <v>3000</v>
      </c>
      <c r="N4" s="15"/>
      <c r="O4" s="15"/>
      <c r="P4" s="16"/>
      <c r="Q4" s="16"/>
      <c r="R4" s="15"/>
      <c r="S4" s="15"/>
      <c r="T4" s="15"/>
      <c r="U4" s="15"/>
      <c r="V4" s="12">
        <f t="shared" si="0"/>
        <v>3000</v>
      </c>
      <c r="W4" s="19" t="s">
        <v>43</v>
      </c>
      <c r="X4" s="20">
        <v>343</v>
      </c>
      <c r="Y4" s="12">
        <v>2997444</v>
      </c>
      <c r="Z4" s="66">
        <v>41262</v>
      </c>
      <c r="AA4" s="70"/>
      <c r="AB4" s="21"/>
    </row>
    <row r="5" spans="1:28" ht="15.75">
      <c r="A5" s="8" t="s">
        <v>40</v>
      </c>
      <c r="B5" s="9">
        <v>2</v>
      </c>
      <c r="C5" s="10" t="s">
        <v>45</v>
      </c>
      <c r="D5" s="10" t="s">
        <v>4</v>
      </c>
      <c r="E5" s="11">
        <v>102204</v>
      </c>
      <c r="F5" s="12">
        <v>57</v>
      </c>
      <c r="G5" s="57">
        <v>102213</v>
      </c>
      <c r="H5" s="57">
        <v>95</v>
      </c>
      <c r="I5" s="13">
        <v>8414031</v>
      </c>
      <c r="J5" s="13">
        <v>5532</v>
      </c>
      <c r="K5" s="23" t="s">
        <v>42</v>
      </c>
      <c r="L5" s="56">
        <v>6350</v>
      </c>
      <c r="M5" s="12">
        <v>6000</v>
      </c>
      <c r="N5" s="15"/>
      <c r="O5" s="15"/>
      <c r="P5" s="15"/>
      <c r="Q5" s="16"/>
      <c r="R5" s="15"/>
      <c r="S5" s="24">
        <v>-1000</v>
      </c>
      <c r="T5" s="12">
        <v>-500</v>
      </c>
      <c r="U5" s="15"/>
      <c r="V5" s="12">
        <f t="shared" si="0"/>
        <v>4500</v>
      </c>
      <c r="W5" s="19" t="s">
        <v>43</v>
      </c>
      <c r="X5" s="20">
        <v>344</v>
      </c>
      <c r="Y5" s="12">
        <v>4496360</v>
      </c>
      <c r="Z5" s="66">
        <v>41260</v>
      </c>
      <c r="AA5" s="70"/>
      <c r="AB5" s="21"/>
    </row>
    <row r="6" spans="1:28" ht="25.5">
      <c r="A6" s="8" t="s">
        <v>40</v>
      </c>
      <c r="B6" s="9">
        <v>2</v>
      </c>
      <c r="C6" s="10" t="s">
        <v>46</v>
      </c>
      <c r="D6" s="10" t="s">
        <v>11</v>
      </c>
      <c r="E6" s="11">
        <v>102213</v>
      </c>
      <c r="F6" s="12">
        <v>57</v>
      </c>
      <c r="G6" s="57">
        <v>102224</v>
      </c>
      <c r="H6" s="57">
        <v>95</v>
      </c>
      <c r="I6" s="13">
        <v>8130001</v>
      </c>
      <c r="J6" s="13">
        <v>5532</v>
      </c>
      <c r="K6" s="23" t="s">
        <v>42</v>
      </c>
      <c r="L6" s="56">
        <v>24800</v>
      </c>
      <c r="M6" s="12">
        <v>32000</v>
      </c>
      <c r="N6" s="15"/>
      <c r="O6" s="15"/>
      <c r="P6" s="12">
        <v>-7000</v>
      </c>
      <c r="Q6" s="25"/>
      <c r="R6" s="26"/>
      <c r="S6" s="15"/>
      <c r="T6" s="15"/>
      <c r="U6" s="12">
        <v>-270</v>
      </c>
      <c r="V6" s="12">
        <f t="shared" si="0"/>
        <v>24730</v>
      </c>
      <c r="W6" s="19" t="s">
        <v>43</v>
      </c>
      <c r="X6" s="20">
        <v>345</v>
      </c>
      <c r="Y6" s="12">
        <v>24725840</v>
      </c>
      <c r="Z6" s="66">
        <v>41264</v>
      </c>
      <c r="AA6" s="70"/>
      <c r="AB6" s="21"/>
    </row>
    <row r="7" spans="1:28" ht="25.5">
      <c r="A7" s="8" t="s">
        <v>40</v>
      </c>
      <c r="B7" s="9">
        <v>2</v>
      </c>
      <c r="C7" s="10" t="s">
        <v>47</v>
      </c>
      <c r="D7" s="10" t="s">
        <v>12</v>
      </c>
      <c r="E7" s="11">
        <v>102214</v>
      </c>
      <c r="F7" s="12">
        <v>57</v>
      </c>
      <c r="G7" s="55">
        <v>102225</v>
      </c>
      <c r="H7" s="55">
        <v>95</v>
      </c>
      <c r="I7" s="13">
        <v>8130001</v>
      </c>
      <c r="J7" s="13">
        <v>5532</v>
      </c>
      <c r="K7" s="14" t="s">
        <v>42</v>
      </c>
      <c r="L7" s="56">
        <v>32385</v>
      </c>
      <c r="M7" s="12">
        <v>25000</v>
      </c>
      <c r="N7" s="15"/>
      <c r="O7" s="15"/>
      <c r="P7" s="12">
        <v>7000</v>
      </c>
      <c r="Q7" s="25"/>
      <c r="R7" s="26"/>
      <c r="S7" s="18">
        <v>3000</v>
      </c>
      <c r="T7" s="15"/>
      <c r="U7" s="15"/>
      <c r="V7" s="12">
        <f t="shared" si="0"/>
        <v>35000</v>
      </c>
      <c r="W7" s="19" t="s">
        <v>43</v>
      </c>
      <c r="X7" s="20">
        <v>346</v>
      </c>
      <c r="Y7" s="12">
        <v>34977412</v>
      </c>
      <c r="Z7" s="66">
        <v>41260</v>
      </c>
      <c r="AA7" s="70"/>
      <c r="AB7" s="21"/>
    </row>
    <row r="8" spans="1:28" ht="25.5">
      <c r="A8" s="8" t="s">
        <v>40</v>
      </c>
      <c r="B8" s="9">
        <v>2</v>
      </c>
      <c r="C8" s="10" t="s">
        <v>48</v>
      </c>
      <c r="D8" s="10" t="s">
        <v>13</v>
      </c>
      <c r="E8" s="11">
        <v>102215</v>
      </c>
      <c r="F8" s="12">
        <v>57</v>
      </c>
      <c r="G8" s="55">
        <v>102226</v>
      </c>
      <c r="H8" s="55">
        <v>95</v>
      </c>
      <c r="I8" s="13">
        <v>8130001</v>
      </c>
      <c r="J8" s="13">
        <v>5532</v>
      </c>
      <c r="K8" s="14" t="s">
        <v>42</v>
      </c>
      <c r="L8" s="56">
        <v>23495</v>
      </c>
      <c r="M8" s="12">
        <v>27000</v>
      </c>
      <c r="N8" s="15"/>
      <c r="O8" s="15"/>
      <c r="P8" s="15"/>
      <c r="Q8" s="16"/>
      <c r="R8" s="24">
        <v>-2500</v>
      </c>
      <c r="S8" s="15"/>
      <c r="T8" s="12">
        <v>-1000</v>
      </c>
      <c r="U8" s="15"/>
      <c r="V8" s="12">
        <f t="shared" si="0"/>
        <v>23500</v>
      </c>
      <c r="W8" s="19" t="s">
        <v>43</v>
      </c>
      <c r="X8" s="20">
        <v>347</v>
      </c>
      <c r="Y8" s="12">
        <v>23492703</v>
      </c>
      <c r="Z8" s="66">
        <v>41260</v>
      </c>
      <c r="AA8" s="70"/>
      <c r="AB8" s="21"/>
    </row>
    <row r="9" spans="1:28" ht="15.75">
      <c r="A9" s="8" t="s">
        <v>40</v>
      </c>
      <c r="B9" s="9">
        <v>2</v>
      </c>
      <c r="C9" s="27" t="s">
        <v>49</v>
      </c>
      <c r="D9" s="10" t="s">
        <v>50</v>
      </c>
      <c r="E9" s="11">
        <v>102212</v>
      </c>
      <c r="F9" s="12">
        <v>57</v>
      </c>
      <c r="G9" s="57">
        <v>102223</v>
      </c>
      <c r="H9" s="57">
        <v>95</v>
      </c>
      <c r="I9" s="13">
        <v>8130001</v>
      </c>
      <c r="J9" s="13">
        <v>5532</v>
      </c>
      <c r="K9" s="23" t="s">
        <v>42</v>
      </c>
      <c r="L9" s="56">
        <v>6985</v>
      </c>
      <c r="M9" s="12">
        <v>6000</v>
      </c>
      <c r="N9" s="15"/>
      <c r="O9" s="15"/>
      <c r="P9" s="15"/>
      <c r="Q9" s="16"/>
      <c r="R9" s="15"/>
      <c r="S9" s="15"/>
      <c r="T9" s="12">
        <v>-3000</v>
      </c>
      <c r="U9" s="15"/>
      <c r="V9" s="12">
        <f t="shared" si="0"/>
        <v>3000</v>
      </c>
      <c r="W9" s="19" t="s">
        <v>43</v>
      </c>
      <c r="X9" s="20">
        <v>348</v>
      </c>
      <c r="Y9" s="12">
        <v>2985567</v>
      </c>
      <c r="Z9" s="66">
        <v>41262</v>
      </c>
      <c r="AA9" s="70"/>
      <c r="AB9" s="21"/>
    </row>
    <row r="10" spans="1:28" ht="22.5" customHeight="1">
      <c r="A10" s="8" t="s">
        <v>40</v>
      </c>
      <c r="B10" s="9">
        <v>2</v>
      </c>
      <c r="C10" s="10" t="s">
        <v>51</v>
      </c>
      <c r="D10" s="10" t="s">
        <v>15</v>
      </c>
      <c r="E10" s="11">
        <v>102219</v>
      </c>
      <c r="F10" s="12">
        <v>57</v>
      </c>
      <c r="G10" s="55">
        <v>102302</v>
      </c>
      <c r="H10" s="55">
        <v>95</v>
      </c>
      <c r="I10" s="13">
        <v>8130001</v>
      </c>
      <c r="J10" s="13">
        <v>5532</v>
      </c>
      <c r="K10" s="14" t="s">
        <v>42</v>
      </c>
      <c r="L10" s="56">
        <v>42545</v>
      </c>
      <c r="M10" s="12">
        <v>45000</v>
      </c>
      <c r="N10" s="15"/>
      <c r="O10" s="15"/>
      <c r="P10" s="15"/>
      <c r="Q10" s="16"/>
      <c r="R10" s="17">
        <v>5000</v>
      </c>
      <c r="S10" s="15"/>
      <c r="T10" s="15"/>
      <c r="U10" s="12">
        <v>-130</v>
      </c>
      <c r="V10" s="12">
        <f t="shared" si="0"/>
        <v>49870</v>
      </c>
      <c r="W10" s="19" t="s">
        <v>43</v>
      </c>
      <c r="X10" s="20">
        <v>349</v>
      </c>
      <c r="Y10" s="12">
        <v>49861623</v>
      </c>
      <c r="Z10" s="66">
        <v>41271</v>
      </c>
      <c r="AA10" s="70"/>
      <c r="AB10" s="21"/>
    </row>
    <row r="11" spans="1:28" ht="38.25">
      <c r="A11" s="8" t="s">
        <v>40</v>
      </c>
      <c r="B11" s="9">
        <v>2</v>
      </c>
      <c r="C11" s="10" t="s">
        <v>52</v>
      </c>
      <c r="D11" s="10" t="s">
        <v>5</v>
      </c>
      <c r="E11" s="11">
        <v>102205</v>
      </c>
      <c r="F11" s="12">
        <v>57</v>
      </c>
      <c r="G11" s="55">
        <v>102215</v>
      </c>
      <c r="H11" s="55">
        <v>95</v>
      </c>
      <c r="I11" s="13">
        <v>8130001</v>
      </c>
      <c r="J11" s="13">
        <v>5532</v>
      </c>
      <c r="K11" s="14" t="s">
        <v>42</v>
      </c>
      <c r="L11" s="56">
        <v>16510</v>
      </c>
      <c r="M11" s="12">
        <v>10000</v>
      </c>
      <c r="N11" s="15"/>
      <c r="O11" s="15"/>
      <c r="P11" s="15"/>
      <c r="Q11" s="16"/>
      <c r="R11" s="15"/>
      <c r="S11" s="18">
        <f>1000+3000</f>
        <v>4000</v>
      </c>
      <c r="T11" s="12">
        <v>1000</v>
      </c>
      <c r="U11" s="15"/>
      <c r="V11" s="12">
        <f t="shared" si="0"/>
        <v>15000</v>
      </c>
      <c r="W11" s="19" t="s">
        <v>43</v>
      </c>
      <c r="X11" s="20">
        <v>350</v>
      </c>
      <c r="Y11" s="12">
        <v>14983626</v>
      </c>
      <c r="Z11" s="66">
        <v>41270</v>
      </c>
      <c r="AA11" s="70"/>
      <c r="AB11" s="21"/>
    </row>
    <row r="12" spans="1:28" ht="15.75">
      <c r="A12" s="8" t="s">
        <v>40</v>
      </c>
      <c r="B12" s="9">
        <v>2</v>
      </c>
      <c r="C12" s="10" t="s">
        <v>53</v>
      </c>
      <c r="D12" s="10" t="s">
        <v>54</v>
      </c>
      <c r="E12" s="11">
        <v>102206</v>
      </c>
      <c r="F12" s="12">
        <v>57</v>
      </c>
      <c r="G12" s="55">
        <v>102216</v>
      </c>
      <c r="H12" s="55">
        <v>95</v>
      </c>
      <c r="I12" s="13">
        <v>8130001</v>
      </c>
      <c r="J12" s="13">
        <v>5532</v>
      </c>
      <c r="K12" s="14" t="s">
        <v>42</v>
      </c>
      <c r="L12" s="56">
        <v>4500</v>
      </c>
      <c r="M12" s="12">
        <v>4000</v>
      </c>
      <c r="N12" s="15"/>
      <c r="O12" s="15"/>
      <c r="P12" s="15"/>
      <c r="Q12" s="16"/>
      <c r="R12" s="15"/>
      <c r="S12" s="24">
        <v>-1000</v>
      </c>
      <c r="T12" s="12">
        <v>-500</v>
      </c>
      <c r="U12" s="15"/>
      <c r="V12" s="12">
        <f t="shared" si="0"/>
        <v>2500</v>
      </c>
      <c r="W12" s="19" t="s">
        <v>43</v>
      </c>
      <c r="X12" s="20">
        <v>351</v>
      </c>
      <c r="Y12" s="12">
        <v>2498916</v>
      </c>
      <c r="Z12" s="66">
        <v>41248</v>
      </c>
      <c r="AA12" s="70"/>
      <c r="AB12" s="21"/>
    </row>
    <row r="13" spans="1:28" ht="15.75">
      <c r="A13" s="8" t="s">
        <v>40</v>
      </c>
      <c r="B13" s="9">
        <v>2</v>
      </c>
      <c r="C13" s="10" t="s">
        <v>55</v>
      </c>
      <c r="D13" s="10" t="s">
        <v>6</v>
      </c>
      <c r="E13" s="11">
        <v>102207</v>
      </c>
      <c r="F13" s="12">
        <v>57</v>
      </c>
      <c r="G13" s="57">
        <v>102217</v>
      </c>
      <c r="H13" s="57">
        <v>95</v>
      </c>
      <c r="I13" s="13">
        <v>200001</v>
      </c>
      <c r="J13" s="13">
        <v>5532</v>
      </c>
      <c r="K13" s="23" t="s">
        <v>42</v>
      </c>
      <c r="L13" s="56">
        <v>15240</v>
      </c>
      <c r="M13" s="12">
        <v>15500</v>
      </c>
      <c r="N13" s="15"/>
      <c r="O13" s="15"/>
      <c r="P13" s="15"/>
      <c r="Q13" s="16"/>
      <c r="R13" s="15"/>
      <c r="S13" s="18">
        <v>-3000</v>
      </c>
      <c r="T13" s="12">
        <v>-2000</v>
      </c>
      <c r="U13" s="15"/>
      <c r="V13" s="12">
        <f t="shared" si="0"/>
        <v>10500</v>
      </c>
      <c r="W13" s="19" t="s">
        <v>43</v>
      </c>
      <c r="X13" s="20">
        <v>352</v>
      </c>
      <c r="Y13" s="12">
        <v>10470770</v>
      </c>
      <c r="Z13" s="66">
        <v>41234</v>
      </c>
      <c r="AA13" s="70"/>
      <c r="AB13" s="21"/>
    </row>
    <row r="14" spans="1:28" ht="25.5">
      <c r="A14" s="8" t="s">
        <v>40</v>
      </c>
      <c r="B14" s="9">
        <v>2</v>
      </c>
      <c r="C14" s="10" t="s">
        <v>56</v>
      </c>
      <c r="D14" s="10" t="s">
        <v>10</v>
      </c>
      <c r="E14" s="11">
        <v>102211</v>
      </c>
      <c r="F14" s="12">
        <v>57</v>
      </c>
      <c r="G14" s="57">
        <v>102222</v>
      </c>
      <c r="H14" s="57">
        <v>95</v>
      </c>
      <c r="I14" s="13">
        <v>8130001</v>
      </c>
      <c r="J14" s="13">
        <v>5532</v>
      </c>
      <c r="K14" s="23" t="s">
        <v>42</v>
      </c>
      <c r="L14" s="56">
        <v>15240</v>
      </c>
      <c r="M14" s="12">
        <v>14000</v>
      </c>
      <c r="N14" s="15"/>
      <c r="O14" s="15"/>
      <c r="P14" s="58">
        <v>1542</v>
      </c>
      <c r="Q14" s="16"/>
      <c r="R14" s="15"/>
      <c r="S14" s="15"/>
      <c r="T14" s="12">
        <v>-1000</v>
      </c>
      <c r="U14" s="15"/>
      <c r="V14" s="12">
        <f t="shared" si="0"/>
        <v>14542</v>
      </c>
      <c r="W14" s="19" t="s">
        <v>43</v>
      </c>
      <c r="X14" s="20">
        <v>353</v>
      </c>
      <c r="Y14" s="12">
        <v>14529708</v>
      </c>
      <c r="Z14" s="66">
        <v>41271</v>
      </c>
      <c r="AA14" s="70"/>
      <c r="AB14" s="21"/>
    </row>
    <row r="15" spans="1:28" ht="15.75">
      <c r="A15" s="8" t="s">
        <v>40</v>
      </c>
      <c r="B15" s="9">
        <v>2</v>
      </c>
      <c r="C15" s="10" t="s">
        <v>57</v>
      </c>
      <c r="D15" s="10" t="s">
        <v>7</v>
      </c>
      <c r="E15" s="11">
        <v>102208</v>
      </c>
      <c r="F15" s="12">
        <v>57</v>
      </c>
      <c r="G15" s="57">
        <v>102219</v>
      </c>
      <c r="H15" s="57">
        <v>95</v>
      </c>
      <c r="I15" s="13">
        <v>8130001</v>
      </c>
      <c r="J15" s="13">
        <v>5532</v>
      </c>
      <c r="K15" s="23" t="s">
        <v>42</v>
      </c>
      <c r="L15" s="56">
        <v>17145</v>
      </c>
      <c r="M15" s="12">
        <v>15000</v>
      </c>
      <c r="N15" s="15"/>
      <c r="O15" s="15"/>
      <c r="P15" s="15"/>
      <c r="Q15" s="16"/>
      <c r="R15" s="15"/>
      <c r="S15" s="15"/>
      <c r="T15" s="12">
        <f>1500+500+1000+3000+500+2000</f>
        <v>8500</v>
      </c>
      <c r="U15" s="15"/>
      <c r="V15" s="12">
        <f t="shared" si="0"/>
        <v>23500</v>
      </c>
      <c r="W15" s="19" t="s">
        <v>43</v>
      </c>
      <c r="X15" s="20">
        <v>354</v>
      </c>
      <c r="Y15" s="12">
        <v>23497610</v>
      </c>
      <c r="Z15" s="66">
        <v>41264</v>
      </c>
      <c r="AA15" s="70"/>
      <c r="AB15" s="21"/>
    </row>
    <row r="16" spans="1:28" ht="15.75">
      <c r="A16" s="8" t="s">
        <v>100</v>
      </c>
      <c r="B16" s="9" t="s">
        <v>101</v>
      </c>
      <c r="C16" s="10" t="s">
        <v>58</v>
      </c>
      <c r="D16" s="10" t="s">
        <v>59</v>
      </c>
      <c r="E16" s="11">
        <v>105517</v>
      </c>
      <c r="F16" s="12">
        <v>57</v>
      </c>
      <c r="G16" s="59">
        <v>105517</v>
      </c>
      <c r="H16" s="59">
        <v>95</v>
      </c>
      <c r="I16" s="13">
        <v>6800021</v>
      </c>
      <c r="J16" s="13">
        <v>5532</v>
      </c>
      <c r="K16" s="28" t="s">
        <v>42</v>
      </c>
      <c r="L16" s="56">
        <v>11640</v>
      </c>
      <c r="M16" s="12">
        <v>11000</v>
      </c>
      <c r="N16" s="15"/>
      <c r="O16" s="15"/>
      <c r="P16" s="15"/>
      <c r="Q16" s="16"/>
      <c r="R16" s="24">
        <v>2500</v>
      </c>
      <c r="S16" s="24">
        <f>1000+1000</f>
        <v>2000</v>
      </c>
      <c r="T16" s="15"/>
      <c r="U16" s="15"/>
      <c r="V16" s="12">
        <f t="shared" si="0"/>
        <v>15500</v>
      </c>
      <c r="W16" s="19" t="s">
        <v>43</v>
      </c>
      <c r="X16" s="20">
        <v>355</v>
      </c>
      <c r="Y16" s="12">
        <v>14277717</v>
      </c>
      <c r="Z16" s="66">
        <v>41270</v>
      </c>
      <c r="AA16" s="70"/>
      <c r="AB16" s="21"/>
    </row>
    <row r="17" spans="1:28" ht="15.75">
      <c r="A17" s="8" t="s">
        <v>40</v>
      </c>
      <c r="B17" s="9">
        <v>2</v>
      </c>
      <c r="C17" s="10" t="s">
        <v>60</v>
      </c>
      <c r="D17" s="10" t="s">
        <v>14</v>
      </c>
      <c r="E17" s="11">
        <v>102216</v>
      </c>
      <c r="F17" s="12">
        <v>57</v>
      </c>
      <c r="G17" s="55">
        <v>102230</v>
      </c>
      <c r="H17" s="55">
        <v>95</v>
      </c>
      <c r="I17" s="13">
        <v>8425411</v>
      </c>
      <c r="J17" s="13">
        <v>5532</v>
      </c>
      <c r="K17" s="14" t="s">
        <v>42</v>
      </c>
      <c r="L17" s="56">
        <v>6985</v>
      </c>
      <c r="M17" s="12">
        <v>10000</v>
      </c>
      <c r="N17" s="15"/>
      <c r="O17" s="15"/>
      <c r="P17" s="15"/>
      <c r="Q17" s="16"/>
      <c r="R17" s="15"/>
      <c r="S17" s="15"/>
      <c r="T17" s="15"/>
      <c r="U17" s="15"/>
      <c r="V17" s="12">
        <f t="shared" si="0"/>
        <v>10000</v>
      </c>
      <c r="W17" s="19" t="s">
        <v>43</v>
      </c>
      <c r="X17" s="20">
        <v>356</v>
      </c>
      <c r="Y17" s="12">
        <v>9823120</v>
      </c>
      <c r="Z17" s="66">
        <v>41260</v>
      </c>
      <c r="AA17" s="70"/>
      <c r="AB17" s="21"/>
    </row>
    <row r="18" spans="1:28" ht="15.75">
      <c r="A18" s="29" t="s">
        <v>40</v>
      </c>
      <c r="B18" s="30">
        <v>1</v>
      </c>
      <c r="C18" s="31" t="s">
        <v>61</v>
      </c>
      <c r="D18" s="32" t="s">
        <v>26</v>
      </c>
      <c r="E18" s="33">
        <v>102117</v>
      </c>
      <c r="F18" s="17">
        <v>57</v>
      </c>
      <c r="G18" s="60">
        <v>102231</v>
      </c>
      <c r="H18" s="60">
        <v>95</v>
      </c>
      <c r="I18" s="34">
        <v>8425411</v>
      </c>
      <c r="J18" s="34">
        <v>5532</v>
      </c>
      <c r="K18" s="35" t="s">
        <v>42</v>
      </c>
      <c r="L18" s="56">
        <v>10550</v>
      </c>
      <c r="M18" s="17">
        <v>7000</v>
      </c>
      <c r="N18" s="15"/>
      <c r="O18" s="15"/>
      <c r="P18" s="15"/>
      <c r="Q18" s="16"/>
      <c r="R18" s="15"/>
      <c r="S18" s="15"/>
      <c r="T18" s="15"/>
      <c r="U18" s="15"/>
      <c r="V18" s="17">
        <f t="shared" si="0"/>
        <v>7000</v>
      </c>
      <c r="W18" s="19" t="s">
        <v>43</v>
      </c>
      <c r="X18" s="20">
        <v>357</v>
      </c>
      <c r="Y18" s="17">
        <v>6743700</v>
      </c>
      <c r="Z18" s="67">
        <v>41270</v>
      </c>
      <c r="AA18" s="70"/>
      <c r="AB18" s="21"/>
    </row>
    <row r="19" spans="1:28" ht="15.75">
      <c r="A19" s="29" t="s">
        <v>40</v>
      </c>
      <c r="B19" s="30">
        <v>1</v>
      </c>
      <c r="C19" s="32" t="s">
        <v>62</v>
      </c>
      <c r="D19" s="32" t="s">
        <v>25</v>
      </c>
      <c r="E19" s="33">
        <v>102116</v>
      </c>
      <c r="F19" s="17">
        <v>57</v>
      </c>
      <c r="G19" s="61">
        <v>102229</v>
      </c>
      <c r="H19" s="61">
        <v>95</v>
      </c>
      <c r="I19" s="34">
        <v>8120001</v>
      </c>
      <c r="J19" s="34">
        <v>5532</v>
      </c>
      <c r="K19" s="36" t="s">
        <v>42</v>
      </c>
      <c r="L19" s="56">
        <v>21590</v>
      </c>
      <c r="M19" s="17">
        <v>50000</v>
      </c>
      <c r="N19" s="15"/>
      <c r="O19" s="15"/>
      <c r="P19" s="15"/>
      <c r="Q19" s="16"/>
      <c r="R19" s="15"/>
      <c r="S19" s="15"/>
      <c r="T19" s="15"/>
      <c r="U19" s="15"/>
      <c r="V19" s="17">
        <f t="shared" si="0"/>
        <v>50000</v>
      </c>
      <c r="W19" s="19" t="s">
        <v>43</v>
      </c>
      <c r="X19" s="20">
        <v>358</v>
      </c>
      <c r="Y19" s="17">
        <v>49984406</v>
      </c>
      <c r="Z19" s="67">
        <v>41264</v>
      </c>
      <c r="AA19" s="70"/>
      <c r="AB19" s="21"/>
    </row>
    <row r="20" spans="1:28" ht="25.5">
      <c r="A20" s="29" t="s">
        <v>40</v>
      </c>
      <c r="B20" s="30">
        <v>1</v>
      </c>
      <c r="C20" s="32" t="s">
        <v>63</v>
      </c>
      <c r="D20" s="32" t="s">
        <v>24</v>
      </c>
      <c r="E20" s="33">
        <v>102115</v>
      </c>
      <c r="F20" s="17">
        <v>57</v>
      </c>
      <c r="G20" s="61">
        <v>102214</v>
      </c>
      <c r="H20" s="61">
        <v>95</v>
      </c>
      <c r="I20" s="34">
        <v>8120001</v>
      </c>
      <c r="J20" s="34">
        <v>5532</v>
      </c>
      <c r="K20" s="36" t="s">
        <v>42</v>
      </c>
      <c r="L20" s="56">
        <v>38000</v>
      </c>
      <c r="M20" s="17">
        <v>29000</v>
      </c>
      <c r="N20" s="15"/>
      <c r="O20" s="15"/>
      <c r="P20" s="15"/>
      <c r="Q20" s="16"/>
      <c r="R20" s="15"/>
      <c r="S20" s="15"/>
      <c r="T20" s="15"/>
      <c r="U20" s="15"/>
      <c r="V20" s="17">
        <f t="shared" si="0"/>
        <v>29000</v>
      </c>
      <c r="W20" s="19" t="s">
        <v>43</v>
      </c>
      <c r="X20" s="20">
        <v>359</v>
      </c>
      <c r="Y20" s="17">
        <v>28575000</v>
      </c>
      <c r="Z20" s="67">
        <v>41271</v>
      </c>
      <c r="AA20" s="70"/>
      <c r="AB20" s="21"/>
    </row>
    <row r="21" spans="1:28" ht="25.5">
      <c r="A21" s="29" t="s">
        <v>40</v>
      </c>
      <c r="B21" s="30">
        <v>1</v>
      </c>
      <c r="C21" s="32" t="s">
        <v>64</v>
      </c>
      <c r="D21" s="32" t="s">
        <v>65</v>
      </c>
      <c r="E21" s="33">
        <v>102104</v>
      </c>
      <c r="F21" s="17">
        <v>57</v>
      </c>
      <c r="G21" s="60">
        <v>102105</v>
      </c>
      <c r="H21" s="60">
        <v>95</v>
      </c>
      <c r="I21" s="34">
        <v>8120001</v>
      </c>
      <c r="J21" s="34">
        <v>5532</v>
      </c>
      <c r="K21" s="35" t="s">
        <v>42</v>
      </c>
      <c r="L21" s="56">
        <v>13335</v>
      </c>
      <c r="M21" s="17">
        <v>11000</v>
      </c>
      <c r="N21" s="15"/>
      <c r="O21" s="15"/>
      <c r="P21" s="15"/>
      <c r="Q21" s="16"/>
      <c r="R21" s="15"/>
      <c r="S21" s="15"/>
      <c r="T21" s="15"/>
      <c r="U21" s="15"/>
      <c r="V21" s="17">
        <f t="shared" si="0"/>
        <v>11000</v>
      </c>
      <c r="W21" s="19" t="s">
        <v>43</v>
      </c>
      <c r="X21" s="20">
        <v>360</v>
      </c>
      <c r="Y21" s="17">
        <v>10858500</v>
      </c>
      <c r="Z21" s="67">
        <v>41270</v>
      </c>
      <c r="AA21" s="70"/>
      <c r="AB21" s="21"/>
    </row>
    <row r="22" spans="1:28" ht="15.75">
      <c r="A22" s="29" t="s">
        <v>40</v>
      </c>
      <c r="B22" s="30">
        <v>1</v>
      </c>
      <c r="C22" s="32" t="s">
        <v>66</v>
      </c>
      <c r="D22" s="32" t="s">
        <v>22</v>
      </c>
      <c r="E22" s="33">
        <v>102111</v>
      </c>
      <c r="F22" s="17">
        <v>57</v>
      </c>
      <c r="G22" s="61">
        <v>102117</v>
      </c>
      <c r="H22" s="61">
        <v>95</v>
      </c>
      <c r="I22" s="34">
        <v>8414031</v>
      </c>
      <c r="J22" s="34">
        <v>5532</v>
      </c>
      <c r="K22" s="36" t="s">
        <v>42</v>
      </c>
      <c r="L22" s="56">
        <v>5300</v>
      </c>
      <c r="M22" s="17">
        <v>5000</v>
      </c>
      <c r="N22" s="15"/>
      <c r="O22" s="15"/>
      <c r="P22" s="15"/>
      <c r="Q22" s="16"/>
      <c r="R22" s="15"/>
      <c r="S22" s="15"/>
      <c r="T22" s="15"/>
      <c r="U22" s="12">
        <v>-1450</v>
      </c>
      <c r="V22" s="17">
        <f t="shared" si="0"/>
        <v>3550</v>
      </c>
      <c r="W22" s="19" t="s">
        <v>43</v>
      </c>
      <c r="X22" s="20">
        <v>361</v>
      </c>
      <c r="Y22" s="17">
        <v>3544062</v>
      </c>
      <c r="Z22" s="67">
        <v>41270</v>
      </c>
      <c r="AA22" s="70"/>
      <c r="AB22" s="21"/>
    </row>
    <row r="23" spans="1:28" ht="15.75">
      <c r="A23" s="29" t="s">
        <v>40</v>
      </c>
      <c r="B23" s="30">
        <v>1</v>
      </c>
      <c r="C23" s="32" t="s">
        <v>67</v>
      </c>
      <c r="D23" s="32" t="s">
        <v>68</v>
      </c>
      <c r="E23" s="33">
        <v>102102</v>
      </c>
      <c r="F23" s="17">
        <v>57</v>
      </c>
      <c r="G23" s="61">
        <v>102102</v>
      </c>
      <c r="H23" s="61">
        <v>95</v>
      </c>
      <c r="I23" s="34">
        <v>8414031</v>
      </c>
      <c r="J23" s="34">
        <v>5532</v>
      </c>
      <c r="K23" s="36" t="s">
        <v>42</v>
      </c>
      <c r="L23" s="56">
        <v>9525</v>
      </c>
      <c r="M23" s="17">
        <v>9000</v>
      </c>
      <c r="N23" s="15"/>
      <c r="O23" s="15"/>
      <c r="P23" s="15"/>
      <c r="Q23" s="16"/>
      <c r="R23" s="15"/>
      <c r="S23" s="15"/>
      <c r="T23" s="15"/>
      <c r="U23" s="15"/>
      <c r="V23" s="17">
        <f t="shared" si="0"/>
        <v>9000</v>
      </c>
      <c r="W23" s="19" t="s">
        <v>43</v>
      </c>
      <c r="X23" s="20">
        <v>362</v>
      </c>
      <c r="Y23" s="17">
        <v>8999220</v>
      </c>
      <c r="Z23" s="67">
        <v>41162</v>
      </c>
      <c r="AA23" s="70"/>
      <c r="AB23" s="21"/>
    </row>
    <row r="24" spans="1:28" ht="15.75">
      <c r="A24" s="29" t="s">
        <v>40</v>
      </c>
      <c r="B24" s="30">
        <v>1</v>
      </c>
      <c r="C24" s="32" t="s">
        <v>69</v>
      </c>
      <c r="D24" s="32" t="s">
        <v>16</v>
      </c>
      <c r="E24" s="33">
        <v>102103</v>
      </c>
      <c r="F24" s="17">
        <v>57</v>
      </c>
      <c r="G24" s="60">
        <v>102104</v>
      </c>
      <c r="H24" s="60">
        <v>95</v>
      </c>
      <c r="I24" s="34">
        <v>3811011</v>
      </c>
      <c r="J24" s="34">
        <v>5532</v>
      </c>
      <c r="K24" s="35" t="s">
        <v>42</v>
      </c>
      <c r="L24" s="56">
        <v>19685</v>
      </c>
      <c r="M24" s="17">
        <v>20000</v>
      </c>
      <c r="N24" s="15"/>
      <c r="O24" s="15"/>
      <c r="P24" s="15"/>
      <c r="Q24" s="16"/>
      <c r="R24" s="15"/>
      <c r="S24" s="15"/>
      <c r="T24" s="15"/>
      <c r="U24" s="15"/>
      <c r="V24" s="17">
        <f t="shared" si="0"/>
        <v>20000</v>
      </c>
      <c r="W24" s="19" t="s">
        <v>43</v>
      </c>
      <c r="X24" s="20">
        <v>363</v>
      </c>
      <c r="Y24" s="17">
        <v>19972147</v>
      </c>
      <c r="Z24" s="67">
        <v>41079</v>
      </c>
      <c r="AA24" s="70"/>
      <c r="AB24" s="21"/>
    </row>
    <row r="25" spans="1:28" ht="15.75">
      <c r="A25" s="29" t="s">
        <v>40</v>
      </c>
      <c r="B25" s="30">
        <v>1</v>
      </c>
      <c r="C25" s="32" t="s">
        <v>70</v>
      </c>
      <c r="D25" s="32" t="s">
        <v>20</v>
      </c>
      <c r="E25" s="33">
        <v>102108</v>
      </c>
      <c r="F25" s="17">
        <v>57</v>
      </c>
      <c r="G25" s="60">
        <v>102112</v>
      </c>
      <c r="H25" s="60">
        <v>95</v>
      </c>
      <c r="I25" s="34">
        <v>3812021</v>
      </c>
      <c r="J25" s="34">
        <v>5532</v>
      </c>
      <c r="K25" s="35" t="s">
        <v>42</v>
      </c>
      <c r="L25" s="56">
        <v>6985</v>
      </c>
      <c r="M25" s="17">
        <v>8000</v>
      </c>
      <c r="N25" s="15"/>
      <c r="O25" s="15"/>
      <c r="P25" s="15"/>
      <c r="Q25" s="16"/>
      <c r="R25" s="15"/>
      <c r="S25" s="15"/>
      <c r="T25" s="15"/>
      <c r="U25" s="15"/>
      <c r="V25" s="17">
        <f t="shared" si="0"/>
        <v>8000</v>
      </c>
      <c r="W25" s="19" t="s">
        <v>43</v>
      </c>
      <c r="X25" s="20">
        <v>364</v>
      </c>
      <c r="Y25" s="17">
        <v>7988205</v>
      </c>
      <c r="Z25" s="67">
        <v>41271</v>
      </c>
      <c r="AA25" s="70"/>
      <c r="AB25" s="21"/>
    </row>
    <row r="26" spans="1:28" ht="15.75">
      <c r="A26" s="29" t="s">
        <v>40</v>
      </c>
      <c r="B26" s="30">
        <v>1</v>
      </c>
      <c r="C26" s="32" t="s">
        <v>71</v>
      </c>
      <c r="D26" s="32" t="s">
        <v>21</v>
      </c>
      <c r="E26" s="33">
        <v>102109</v>
      </c>
      <c r="F26" s="17">
        <v>57</v>
      </c>
      <c r="G26" s="60">
        <v>102113</v>
      </c>
      <c r="H26" s="60">
        <v>95</v>
      </c>
      <c r="I26" s="34">
        <v>3811011</v>
      </c>
      <c r="J26" s="34">
        <v>5532</v>
      </c>
      <c r="K26" s="35" t="s">
        <v>42</v>
      </c>
      <c r="L26" s="56">
        <v>41275</v>
      </c>
      <c r="M26" s="17">
        <v>33200</v>
      </c>
      <c r="N26" s="15"/>
      <c r="O26" s="15"/>
      <c r="P26" s="15"/>
      <c r="Q26" s="16"/>
      <c r="R26" s="15"/>
      <c r="S26" s="15"/>
      <c r="T26" s="15"/>
      <c r="U26" s="15"/>
      <c r="V26" s="17">
        <f t="shared" si="0"/>
        <v>33200</v>
      </c>
      <c r="W26" s="19" t="s">
        <v>43</v>
      </c>
      <c r="X26" s="20">
        <v>365</v>
      </c>
      <c r="Y26" s="17">
        <v>33147000</v>
      </c>
      <c r="Z26" s="67">
        <v>41270</v>
      </c>
      <c r="AA26" s="70"/>
      <c r="AB26" s="21"/>
    </row>
    <row r="27" spans="1:28" ht="15.75">
      <c r="A27" s="29" t="s">
        <v>40</v>
      </c>
      <c r="B27" s="30">
        <v>1</v>
      </c>
      <c r="C27" s="32" t="s">
        <v>72</v>
      </c>
      <c r="D27" s="32" t="s">
        <v>18</v>
      </c>
      <c r="E27" s="33">
        <v>102106</v>
      </c>
      <c r="F27" s="17">
        <v>57</v>
      </c>
      <c r="G27" s="61">
        <v>102109</v>
      </c>
      <c r="H27" s="61">
        <v>95</v>
      </c>
      <c r="I27" s="34">
        <v>3811011</v>
      </c>
      <c r="J27" s="34">
        <v>5532</v>
      </c>
      <c r="K27" s="36" t="s">
        <v>42</v>
      </c>
      <c r="L27" s="56">
        <v>37465</v>
      </c>
      <c r="M27" s="17">
        <v>39500</v>
      </c>
      <c r="N27" s="15"/>
      <c r="O27" s="15"/>
      <c r="P27" s="15"/>
      <c r="Q27" s="16"/>
      <c r="R27" s="15"/>
      <c r="S27" s="15"/>
      <c r="T27" s="15"/>
      <c r="U27" s="15"/>
      <c r="V27" s="17">
        <f t="shared" si="0"/>
        <v>39500</v>
      </c>
      <c r="W27" s="19" t="s">
        <v>43</v>
      </c>
      <c r="X27" s="20">
        <v>366</v>
      </c>
      <c r="Y27" s="17">
        <v>39481855</v>
      </c>
      <c r="Z27" s="67">
        <v>41296</v>
      </c>
      <c r="AA27" s="70"/>
      <c r="AB27" s="21"/>
    </row>
    <row r="28" spans="1:28" ht="15.75">
      <c r="A28" s="29" t="s">
        <v>40</v>
      </c>
      <c r="B28" s="30">
        <v>1</v>
      </c>
      <c r="C28" s="32" t="s">
        <v>73</v>
      </c>
      <c r="D28" s="32" t="s">
        <v>17</v>
      </c>
      <c r="E28" s="33">
        <v>102105</v>
      </c>
      <c r="F28" s="17">
        <v>57</v>
      </c>
      <c r="G28" s="60">
        <v>102108</v>
      </c>
      <c r="H28" s="60">
        <v>95</v>
      </c>
      <c r="I28" s="34">
        <v>3811011</v>
      </c>
      <c r="J28" s="34">
        <v>5532</v>
      </c>
      <c r="K28" s="35" t="s">
        <v>42</v>
      </c>
      <c r="L28" s="56">
        <v>27305</v>
      </c>
      <c r="M28" s="17">
        <v>31500</v>
      </c>
      <c r="N28" s="37"/>
      <c r="O28" s="58">
        <v>25000</v>
      </c>
      <c r="P28" s="12">
        <f>20000-10000</f>
        <v>10000</v>
      </c>
      <c r="Q28" s="16"/>
      <c r="R28" s="15"/>
      <c r="S28" s="15"/>
      <c r="T28" s="15"/>
      <c r="U28" s="15"/>
      <c r="V28" s="17">
        <f t="shared" si="0"/>
        <v>66500</v>
      </c>
      <c r="W28" s="19" t="s">
        <v>43</v>
      </c>
      <c r="X28" s="20">
        <v>367</v>
      </c>
      <c r="Y28" s="17">
        <v>66496286</v>
      </c>
      <c r="Z28" s="67">
        <v>41296</v>
      </c>
      <c r="AA28" s="70"/>
      <c r="AB28" s="21"/>
    </row>
    <row r="29" spans="1:28" ht="15.75">
      <c r="A29" s="29" t="s">
        <v>40</v>
      </c>
      <c r="B29" s="30">
        <v>1</v>
      </c>
      <c r="C29" s="32" t="s">
        <v>74</v>
      </c>
      <c r="D29" s="32" t="s">
        <v>19</v>
      </c>
      <c r="E29" s="33">
        <v>102107</v>
      </c>
      <c r="F29" s="17">
        <v>57</v>
      </c>
      <c r="G29" s="61">
        <v>102110</v>
      </c>
      <c r="H29" s="61">
        <v>95</v>
      </c>
      <c r="I29" s="34">
        <v>8120001</v>
      </c>
      <c r="J29" s="34">
        <v>5532</v>
      </c>
      <c r="K29" s="36" t="s">
        <v>42</v>
      </c>
      <c r="L29" s="56">
        <v>70000</v>
      </c>
      <c r="M29" s="17">
        <v>50000</v>
      </c>
      <c r="N29" s="58">
        <v>-20600</v>
      </c>
      <c r="O29" s="37"/>
      <c r="P29" s="12">
        <f>-20000+10000</f>
        <v>-10000</v>
      </c>
      <c r="Q29" s="16"/>
      <c r="R29" s="17">
        <v>-5000</v>
      </c>
      <c r="S29" s="15"/>
      <c r="T29" s="15"/>
      <c r="U29" s="12">
        <v>1450</v>
      </c>
      <c r="V29" s="17">
        <f t="shared" si="0"/>
        <v>15850</v>
      </c>
      <c r="W29" s="19" t="s">
        <v>43</v>
      </c>
      <c r="X29" s="20">
        <v>368</v>
      </c>
      <c r="Y29" s="17">
        <v>15800832</v>
      </c>
      <c r="Z29" s="67">
        <v>41296</v>
      </c>
      <c r="AA29" s="70"/>
      <c r="AB29" s="21"/>
    </row>
    <row r="30" spans="1:28" ht="25.5">
      <c r="A30" s="29" t="s">
        <v>40</v>
      </c>
      <c r="B30" s="30">
        <v>1</v>
      </c>
      <c r="C30" s="31" t="s">
        <v>75</v>
      </c>
      <c r="D30" s="32" t="s">
        <v>76</v>
      </c>
      <c r="E30" s="33">
        <v>102110</v>
      </c>
      <c r="F30" s="17">
        <v>57</v>
      </c>
      <c r="G30" s="62">
        <v>102114</v>
      </c>
      <c r="H30" s="62">
        <v>95</v>
      </c>
      <c r="I30" s="34">
        <v>3811011</v>
      </c>
      <c r="J30" s="34">
        <v>5532</v>
      </c>
      <c r="K30" s="38" t="s">
        <v>42</v>
      </c>
      <c r="L30" s="56">
        <v>10160</v>
      </c>
      <c r="M30" s="17">
        <v>8000</v>
      </c>
      <c r="N30" s="37"/>
      <c r="O30" s="37"/>
      <c r="P30" s="16"/>
      <c r="Q30" s="16"/>
      <c r="R30" s="15"/>
      <c r="S30" s="15"/>
      <c r="T30" s="15"/>
      <c r="U30" s="15"/>
      <c r="V30" s="17">
        <f t="shared" si="0"/>
        <v>8000</v>
      </c>
      <c r="W30" s="19" t="s">
        <v>43</v>
      </c>
      <c r="X30" s="20">
        <v>369</v>
      </c>
      <c r="Y30" s="17">
        <v>7658100</v>
      </c>
      <c r="Z30" s="67">
        <v>41271</v>
      </c>
      <c r="AA30" s="70"/>
      <c r="AB30" s="21"/>
    </row>
    <row r="31" spans="1:28" ht="15.75">
      <c r="A31" s="29" t="s">
        <v>40</v>
      </c>
      <c r="B31" s="30">
        <v>1</v>
      </c>
      <c r="C31" s="32" t="s">
        <v>102</v>
      </c>
      <c r="D31" s="32" t="s">
        <v>27</v>
      </c>
      <c r="E31" s="33">
        <v>102118</v>
      </c>
      <c r="F31" s="17">
        <v>57</v>
      </c>
      <c r="G31" s="61">
        <v>102232</v>
      </c>
      <c r="H31" s="61">
        <v>95</v>
      </c>
      <c r="I31" s="34">
        <v>8130001</v>
      </c>
      <c r="J31" s="34">
        <v>5532</v>
      </c>
      <c r="K31" s="36" t="s">
        <v>42</v>
      </c>
      <c r="L31" s="56">
        <v>9525</v>
      </c>
      <c r="M31" s="17">
        <v>17800</v>
      </c>
      <c r="N31" s="37"/>
      <c r="O31" s="37"/>
      <c r="P31" s="16"/>
      <c r="Q31" s="16"/>
      <c r="R31" s="17">
        <v>5000</v>
      </c>
      <c r="S31" s="15"/>
      <c r="T31" s="15"/>
      <c r="U31" s="15"/>
      <c r="V31" s="17">
        <f t="shared" si="0"/>
        <v>22800</v>
      </c>
      <c r="W31" s="19" t="s">
        <v>43</v>
      </c>
      <c r="X31" s="20">
        <v>370</v>
      </c>
      <c r="Y31" s="17">
        <v>22796770</v>
      </c>
      <c r="Z31" s="67">
        <v>41263</v>
      </c>
      <c r="AA31" s="70"/>
      <c r="AB31" s="21"/>
    </row>
    <row r="32" spans="1:28" ht="15.75">
      <c r="A32" s="29" t="s">
        <v>40</v>
      </c>
      <c r="B32" s="30">
        <v>1</v>
      </c>
      <c r="C32" s="32" t="s">
        <v>77</v>
      </c>
      <c r="D32" s="32" t="s">
        <v>23</v>
      </c>
      <c r="E32" s="33">
        <v>102114</v>
      </c>
      <c r="F32" s="17">
        <v>57</v>
      </c>
      <c r="G32" s="60">
        <v>102212</v>
      </c>
      <c r="H32" s="60">
        <v>95</v>
      </c>
      <c r="I32" s="34">
        <v>8130001</v>
      </c>
      <c r="J32" s="34">
        <v>5532</v>
      </c>
      <c r="K32" s="36" t="s">
        <v>42</v>
      </c>
      <c r="L32" s="56">
        <v>7300</v>
      </c>
      <c r="M32" s="17">
        <v>6800</v>
      </c>
      <c r="N32" s="37"/>
      <c r="O32" s="37"/>
      <c r="P32" s="16"/>
      <c r="Q32" s="16"/>
      <c r="R32" s="15"/>
      <c r="S32" s="15"/>
      <c r="T32" s="15"/>
      <c r="U32" s="15"/>
      <c r="V32" s="17">
        <f t="shared" si="0"/>
        <v>6800</v>
      </c>
      <c r="W32" s="19" t="s">
        <v>43</v>
      </c>
      <c r="X32" s="20">
        <v>371</v>
      </c>
      <c r="Y32" s="17">
        <v>6797449</v>
      </c>
      <c r="Z32" s="67">
        <v>41257</v>
      </c>
      <c r="AA32" s="70"/>
      <c r="AB32" s="21"/>
    </row>
    <row r="33" spans="1:28" ht="25.5">
      <c r="A33" s="39" t="s">
        <v>78</v>
      </c>
      <c r="B33" s="40">
        <v>4</v>
      </c>
      <c r="C33" s="41" t="s">
        <v>79</v>
      </c>
      <c r="D33" s="41" t="s">
        <v>3</v>
      </c>
      <c r="E33" s="42">
        <v>100304</v>
      </c>
      <c r="F33" s="18">
        <v>57</v>
      </c>
      <c r="G33" s="63">
        <v>101513</v>
      </c>
      <c r="H33" s="63">
        <v>95</v>
      </c>
      <c r="I33" s="43">
        <v>5220011</v>
      </c>
      <c r="J33" s="43">
        <v>552283</v>
      </c>
      <c r="K33" s="44" t="s">
        <v>42</v>
      </c>
      <c r="L33" s="56">
        <v>8500</v>
      </c>
      <c r="M33" s="18">
        <v>8000</v>
      </c>
      <c r="N33" s="37"/>
      <c r="O33" s="37"/>
      <c r="P33" s="16"/>
      <c r="Q33" s="16"/>
      <c r="R33" s="15"/>
      <c r="S33" s="15"/>
      <c r="T33" s="15"/>
      <c r="U33" s="15"/>
      <c r="V33" s="18">
        <f t="shared" si="0"/>
        <v>8000</v>
      </c>
      <c r="W33" s="19" t="s">
        <v>43</v>
      </c>
      <c r="X33" s="20">
        <v>372</v>
      </c>
      <c r="Y33" s="18">
        <v>7982943</v>
      </c>
      <c r="Z33" s="68">
        <v>41271</v>
      </c>
      <c r="AA33" s="70"/>
      <c r="AB33" s="21"/>
    </row>
    <row r="34" spans="1:28" ht="15.75">
      <c r="A34" s="39" t="s">
        <v>78</v>
      </c>
      <c r="B34" s="40">
        <v>4</v>
      </c>
      <c r="C34" s="41" t="s">
        <v>80</v>
      </c>
      <c r="D34" s="45" t="s">
        <v>81</v>
      </c>
      <c r="E34" s="42">
        <v>100305</v>
      </c>
      <c r="F34" s="18">
        <v>57</v>
      </c>
      <c r="G34" s="64">
        <v>101514</v>
      </c>
      <c r="H34" s="64">
        <v>95</v>
      </c>
      <c r="I34" s="43">
        <v>5220011</v>
      </c>
      <c r="J34" s="43">
        <v>552283</v>
      </c>
      <c r="K34" s="44" t="s">
        <v>42</v>
      </c>
      <c r="L34" s="56">
        <v>65000</v>
      </c>
      <c r="M34" s="18">
        <v>63506</v>
      </c>
      <c r="N34" s="58">
        <v>16000</v>
      </c>
      <c r="O34" s="37"/>
      <c r="P34" s="16"/>
      <c r="Q34" s="17">
        <v>12000</v>
      </c>
      <c r="R34" s="15"/>
      <c r="S34" s="15"/>
      <c r="T34" s="15"/>
      <c r="U34" s="12">
        <v>8000</v>
      </c>
      <c r="V34" s="18">
        <f t="shared" si="0"/>
        <v>99506</v>
      </c>
      <c r="W34" s="19" t="s">
        <v>43</v>
      </c>
      <c r="X34" s="20">
        <v>373</v>
      </c>
      <c r="Y34" s="18">
        <v>99496174</v>
      </c>
      <c r="Z34" s="68">
        <v>41270</v>
      </c>
      <c r="AA34" s="70"/>
      <c r="AB34" s="21"/>
    </row>
    <row r="35" spans="1:28" ht="15.75">
      <c r="A35" s="39" t="s">
        <v>78</v>
      </c>
      <c r="B35" s="40">
        <v>4</v>
      </c>
      <c r="C35" s="41" t="s">
        <v>82</v>
      </c>
      <c r="D35" s="41" t="s">
        <v>83</v>
      </c>
      <c r="E35" s="42">
        <v>100307</v>
      </c>
      <c r="F35" s="18">
        <v>57</v>
      </c>
      <c r="G35" s="65">
        <v>101522</v>
      </c>
      <c r="H35" s="65">
        <v>95</v>
      </c>
      <c r="I35" s="43">
        <v>5220011</v>
      </c>
      <c r="J35" s="43">
        <v>552283</v>
      </c>
      <c r="K35" s="46" t="s">
        <v>42</v>
      </c>
      <c r="L35" s="56">
        <v>42500</v>
      </c>
      <c r="M35" s="18">
        <v>20000</v>
      </c>
      <c r="N35" s="58">
        <v>37000</v>
      </c>
      <c r="O35" s="37"/>
      <c r="P35" s="16"/>
      <c r="Q35" s="17">
        <v>8000</v>
      </c>
      <c r="R35" s="15"/>
      <c r="S35" s="15"/>
      <c r="T35" s="15"/>
      <c r="U35" s="12">
        <v>-8000</v>
      </c>
      <c r="V35" s="18">
        <f t="shared" si="0"/>
        <v>57000</v>
      </c>
      <c r="W35" s="19" t="s">
        <v>43</v>
      </c>
      <c r="X35" s="20">
        <v>374</v>
      </c>
      <c r="Y35" s="18">
        <v>56804161</v>
      </c>
      <c r="Z35" s="68">
        <v>41270</v>
      </c>
      <c r="AA35" s="70"/>
      <c r="AB35" s="21"/>
    </row>
    <row r="36" spans="1:28" ht="15.75">
      <c r="A36" s="39" t="s">
        <v>78</v>
      </c>
      <c r="B36" s="40">
        <v>3</v>
      </c>
      <c r="C36" s="41" t="s">
        <v>84</v>
      </c>
      <c r="D36" s="41" t="s">
        <v>1</v>
      </c>
      <c r="E36" s="42">
        <v>100205</v>
      </c>
      <c r="F36" s="18">
        <v>57</v>
      </c>
      <c r="G36" s="65">
        <v>101509</v>
      </c>
      <c r="H36" s="65">
        <v>95</v>
      </c>
      <c r="I36" s="43">
        <v>5220011</v>
      </c>
      <c r="J36" s="43">
        <v>552283</v>
      </c>
      <c r="K36" s="44" t="s">
        <v>42</v>
      </c>
      <c r="L36" s="56">
        <v>3175</v>
      </c>
      <c r="M36" s="18">
        <v>3000</v>
      </c>
      <c r="N36" s="58"/>
      <c r="O36" s="37"/>
      <c r="P36" s="16"/>
      <c r="Q36" s="16"/>
      <c r="R36" s="15"/>
      <c r="S36" s="15"/>
      <c r="T36" s="15"/>
      <c r="U36" s="15"/>
      <c r="V36" s="18">
        <f t="shared" si="0"/>
        <v>3000</v>
      </c>
      <c r="W36" s="19" t="s">
        <v>43</v>
      </c>
      <c r="X36" s="20">
        <v>375</v>
      </c>
      <c r="Y36" s="18">
        <v>2999265</v>
      </c>
      <c r="Z36" s="68">
        <v>41297</v>
      </c>
      <c r="AA36" s="70"/>
      <c r="AB36" s="21"/>
    </row>
    <row r="37" spans="1:28" ht="15.75">
      <c r="A37" s="39" t="s">
        <v>78</v>
      </c>
      <c r="B37" s="40">
        <v>3</v>
      </c>
      <c r="C37" s="41" t="s">
        <v>85</v>
      </c>
      <c r="D37" s="45" t="s">
        <v>2</v>
      </c>
      <c r="E37" s="42">
        <v>100206</v>
      </c>
      <c r="F37" s="18">
        <v>57</v>
      </c>
      <c r="G37" s="65">
        <v>101510</v>
      </c>
      <c r="H37" s="65">
        <v>95</v>
      </c>
      <c r="I37" s="43">
        <v>8425411</v>
      </c>
      <c r="J37" s="43">
        <v>552283</v>
      </c>
      <c r="K37" s="44" t="s">
        <v>42</v>
      </c>
      <c r="L37" s="56">
        <v>5330</v>
      </c>
      <c r="M37" s="18">
        <v>5000</v>
      </c>
      <c r="N37" s="58">
        <v>5000</v>
      </c>
      <c r="O37" s="37"/>
      <c r="P37" s="16"/>
      <c r="Q37" s="16"/>
      <c r="R37" s="15"/>
      <c r="S37" s="15"/>
      <c r="T37" s="15"/>
      <c r="U37" s="15"/>
      <c r="V37" s="18">
        <f t="shared" si="0"/>
        <v>10000</v>
      </c>
      <c r="W37" s="19" t="s">
        <v>43</v>
      </c>
      <c r="X37" s="20">
        <v>376</v>
      </c>
      <c r="Y37" s="18">
        <v>9981706</v>
      </c>
      <c r="Z37" s="68">
        <v>41297</v>
      </c>
      <c r="AA37" s="70"/>
      <c r="AB37" s="21"/>
    </row>
    <row r="38" spans="1:28" ht="15.75">
      <c r="A38" s="39" t="s">
        <v>78</v>
      </c>
      <c r="B38" s="40">
        <v>3</v>
      </c>
      <c r="C38" s="41" t="s">
        <v>86</v>
      </c>
      <c r="D38" s="41" t="s">
        <v>0</v>
      </c>
      <c r="E38" s="42">
        <v>100203</v>
      </c>
      <c r="F38" s="18">
        <v>57</v>
      </c>
      <c r="G38" s="65">
        <v>101505</v>
      </c>
      <c r="H38" s="65">
        <v>95</v>
      </c>
      <c r="I38" s="43">
        <v>8425411</v>
      </c>
      <c r="J38" s="43">
        <v>552283</v>
      </c>
      <c r="K38" s="44" t="s">
        <v>42</v>
      </c>
      <c r="L38" s="56">
        <v>10500</v>
      </c>
      <c r="M38" s="18">
        <v>10000</v>
      </c>
      <c r="N38" s="58">
        <v>15600</v>
      </c>
      <c r="O38" s="37"/>
      <c r="P38" s="16"/>
      <c r="Q38" s="16"/>
      <c r="R38" s="15"/>
      <c r="S38" s="15"/>
      <c r="T38" s="15"/>
      <c r="U38" s="15"/>
      <c r="V38" s="18">
        <f t="shared" si="0"/>
        <v>25600</v>
      </c>
      <c r="W38" s="19" t="s">
        <v>43</v>
      </c>
      <c r="X38" s="20">
        <v>377</v>
      </c>
      <c r="Y38" s="18">
        <v>25504496</v>
      </c>
      <c r="Z38" s="68">
        <v>41271</v>
      </c>
      <c r="AA38" s="70"/>
      <c r="AB38" s="21"/>
    </row>
    <row r="39" spans="1:28" ht="25.5">
      <c r="A39" s="39" t="s">
        <v>78</v>
      </c>
      <c r="B39" s="40">
        <v>3</v>
      </c>
      <c r="C39" s="41" t="s">
        <v>87</v>
      </c>
      <c r="D39" s="41" t="s">
        <v>88</v>
      </c>
      <c r="E39" s="42">
        <v>100208</v>
      </c>
      <c r="F39" s="18">
        <v>57</v>
      </c>
      <c r="G39" s="65"/>
      <c r="H39" s="65"/>
      <c r="I39" s="43">
        <v>8425411</v>
      </c>
      <c r="J39" s="43">
        <v>552283</v>
      </c>
      <c r="K39" s="44" t="s">
        <v>42</v>
      </c>
      <c r="L39" s="56">
        <v>0</v>
      </c>
      <c r="M39" s="18">
        <v>0</v>
      </c>
      <c r="N39" s="58">
        <v>5000</v>
      </c>
      <c r="O39" s="37"/>
      <c r="P39" s="16"/>
      <c r="Q39" s="16"/>
      <c r="R39" s="15"/>
      <c r="S39" s="15"/>
      <c r="T39" s="15"/>
      <c r="U39" s="15"/>
      <c r="V39" s="18">
        <f t="shared" si="0"/>
        <v>5000</v>
      </c>
      <c r="W39" s="19" t="s">
        <v>43</v>
      </c>
      <c r="X39" s="20">
        <v>746</v>
      </c>
      <c r="Y39" s="18">
        <v>4986249</v>
      </c>
      <c r="Z39" s="68">
        <v>41271</v>
      </c>
      <c r="AA39" s="70"/>
      <c r="AB39" s="21"/>
    </row>
    <row r="40" spans="1:26" ht="19.5" customHeight="1">
      <c r="A40" s="47"/>
      <c r="B40" s="47"/>
      <c r="C40" s="48"/>
      <c r="D40" s="48"/>
      <c r="E40" s="49"/>
      <c r="F40" s="49"/>
      <c r="G40" s="47"/>
      <c r="H40" s="47"/>
      <c r="I40" s="47"/>
      <c r="J40" s="47"/>
      <c r="K40" s="47"/>
      <c r="L40" s="15">
        <f aca="true" t="shared" si="1" ref="L40:V40">SUM(L3:L39)</f>
        <v>708000</v>
      </c>
      <c r="M40" s="15">
        <f t="shared" si="1"/>
        <v>683606</v>
      </c>
      <c r="N40" s="15">
        <f t="shared" si="1"/>
        <v>58000</v>
      </c>
      <c r="O40" s="15">
        <f t="shared" si="1"/>
        <v>25000</v>
      </c>
      <c r="P40" s="15">
        <f t="shared" si="1"/>
        <v>1542</v>
      </c>
      <c r="Q40" s="15">
        <f t="shared" si="1"/>
        <v>20000</v>
      </c>
      <c r="R40" s="15">
        <f t="shared" si="1"/>
        <v>0</v>
      </c>
      <c r="S40" s="15">
        <f t="shared" si="1"/>
        <v>0</v>
      </c>
      <c r="T40" s="15">
        <f t="shared" si="1"/>
        <v>0</v>
      </c>
      <c r="U40" s="15">
        <f t="shared" si="1"/>
        <v>0</v>
      </c>
      <c r="V40" s="15">
        <f t="shared" si="1"/>
        <v>788148</v>
      </c>
      <c r="Y40" s="15">
        <f>SUM(Y3:Y39)</f>
        <v>784889100</v>
      </c>
      <c r="Z40" s="69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</sheetData>
  <sheetProtection/>
  <autoFilter ref="A1:L127"/>
  <mergeCells count="1">
    <mergeCell ref="C2:Z2"/>
  </mergeCells>
  <hyperlinks>
    <hyperlink ref="C2:Z2" r:id="rId1" display="KÖZSZOLGÁLATI KERETSZERZŐDÉS"/>
  </hyperlinks>
  <printOptions horizontalCentered="1"/>
  <pageMargins left="0.17" right="0.2362204724409449" top="0.38" bottom="0.22" header="0.17" footer="0.16"/>
  <pageSetup firstPageNumber="5" useFirstPageNumber="1" horizontalDpi="600" verticalDpi="600" orientation="landscape" paperSize="9" scale="53" r:id="rId2"/>
  <headerFooter alignWithMargins="0">
    <oddHeader>&amp;CÖsszegezés 
tárgy: BTG Kft. KÖZSZOLGÁLTATÁSI szerződés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hermanl</dc:creator>
  <cp:keywords/>
  <dc:description/>
  <cp:lastModifiedBy>Gombos Gábor</cp:lastModifiedBy>
  <cp:lastPrinted>2013-05-13T11:49:31Z</cp:lastPrinted>
  <dcterms:created xsi:type="dcterms:W3CDTF">2012-11-30T12:21:40Z</dcterms:created>
  <dcterms:modified xsi:type="dcterms:W3CDTF">2013-05-16T14:13:56Z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